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ecial Projects or Data Requested\Website &amp; Budget Manual\Budget Manual\General Use Base Budget Targets\"/>
    </mc:Choice>
  </mc:AlternateContent>
  <xr:revisionPtr revIDLastSave="0" documentId="8_{2FD16BFA-A019-4950-9AE3-F3A9EBA0E92A}" xr6:coauthVersionLast="47" xr6:coauthVersionMax="47" xr10:uidLastSave="{00000000-0000-0000-0000-000000000000}"/>
  <bookViews>
    <workbookView xWindow="-120" yWindow="-120" windowWidth="29040" windowHeight="15840" xr2:uid="{7AAB3021-B978-41CE-BA5D-AD3021A096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1" i="1"/>
  <c r="F30" i="1"/>
  <c r="I24" i="1"/>
  <c r="I23" i="1"/>
  <c r="I22" i="1"/>
  <c r="I21" i="1"/>
  <c r="I19" i="1"/>
  <c r="H17" i="1"/>
  <c r="I17" i="1" s="1"/>
  <c r="I16" i="1"/>
  <c r="I15" i="1"/>
  <c r="I12" i="1"/>
  <c r="I11" i="1"/>
  <c r="H13" i="1"/>
  <c r="I10" i="1"/>
  <c r="F33" i="1" l="1"/>
  <c r="F37" i="1" s="1"/>
  <c r="H25" i="1"/>
  <c r="I25" i="1" s="1"/>
  <c r="H18" i="1"/>
  <c r="I13" i="1"/>
  <c r="I18" i="1" l="1"/>
  <c r="H26" i="1"/>
  <c r="H27" i="1" l="1"/>
  <c r="I26" i="1"/>
  <c r="I27" i="1" l="1"/>
  <c r="H39" i="1"/>
</calcChain>
</file>

<file path=xl/sharedStrings.xml><?xml version="1.0" encoding="utf-8"?>
<sst xmlns="http://schemas.openxmlformats.org/spreadsheetml/2006/main" count="41" uniqueCount="39">
  <si>
    <t>Division/College</t>
  </si>
  <si>
    <t>%Chg.</t>
  </si>
  <si>
    <t>EXAMPLE ONLY</t>
  </si>
  <si>
    <t>Personnel</t>
  </si>
  <si>
    <t>Salaries &amp; Wages</t>
  </si>
  <si>
    <t xml:space="preserve">Unclassified Salaries Permanent </t>
  </si>
  <si>
    <t/>
  </si>
  <si>
    <t>Student Salaries</t>
  </si>
  <si>
    <t>Temp./Seasonal/OT/Stand-By</t>
  </si>
  <si>
    <t>Subtotal Salaries &amp; Wages</t>
  </si>
  <si>
    <t>Benefits/Shrinkage</t>
  </si>
  <si>
    <t>Shrinkage</t>
  </si>
  <si>
    <t>Benefits</t>
  </si>
  <si>
    <t>Subtotal Benefits/Shrinkage</t>
  </si>
  <si>
    <t>Total Personnel</t>
  </si>
  <si>
    <t>FTEs</t>
  </si>
  <si>
    <t>OOE</t>
  </si>
  <si>
    <t>Contractuals</t>
  </si>
  <si>
    <t>Commodities</t>
  </si>
  <si>
    <t>Capital Outlay</t>
  </si>
  <si>
    <t>Transfers Out</t>
  </si>
  <si>
    <t>Total OOE</t>
  </si>
  <si>
    <t>Total</t>
  </si>
  <si>
    <t>Total Without Benefits/Shrinkage</t>
  </si>
  <si>
    <t>Calculate Base Budget</t>
  </si>
  <si>
    <t>Transfer Position to Student Affairs</t>
  </si>
  <si>
    <t>One-Time Software Purchase</t>
  </si>
  <si>
    <t>(Starting Base + Transfers + Base Adj. + Other Adjs.)</t>
  </si>
  <si>
    <r>
      <t xml:space="preserve">Starting Base </t>
    </r>
    <r>
      <rPr>
        <b/>
        <i/>
        <sz val="10"/>
        <color theme="1"/>
        <rFont val="Calibri"/>
        <family val="2"/>
        <scheme val="minor"/>
      </rPr>
      <t>(without benefits/shrinkage)</t>
    </r>
  </si>
  <si>
    <r>
      <t xml:space="preserve">Request </t>
    </r>
    <r>
      <rPr>
        <b/>
        <sz val="11"/>
        <color rgb="FFFF0000"/>
        <rFont val="Calibri"/>
        <family val="2"/>
        <scheme val="minor"/>
      </rPr>
      <t>Over</t>
    </r>
    <r>
      <rPr>
        <b/>
        <sz val="11"/>
        <color theme="1"/>
        <rFont val="Calibri"/>
        <family val="2"/>
        <scheme val="minor"/>
      </rPr>
      <t>/(Under) Base Target</t>
    </r>
  </si>
  <si>
    <t>'22 Actual</t>
  </si>
  <si>
    <t>'23 Adopted</t>
  </si>
  <si>
    <t>'24 Request</t>
  </si>
  <si>
    <t>'23 Transfers Between Colleges/Dept. &amp; Other Adjustments</t>
  </si>
  <si>
    <t>Plus Other '24 Adjustments</t>
  </si>
  <si>
    <t>'24 Base Target Without Benefits/Shrinkage</t>
  </si>
  <si>
    <t>Wichita State University - GU Base Budget Targets Example</t>
  </si>
  <si>
    <t>General Use Base Budget Targets Example</t>
  </si>
  <si>
    <t>23 Revised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</si>
</sst>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166" fontId="0" fillId="0" borderId="0" xfId="0" applyNumberFormat="1"/>
    <xf numFmtId="0" fontId="4" fillId="2" borderId="0" xfId="0" applyFont="1" applyFill="1"/>
    <xf numFmtId="0" fontId="0" fillId="2" borderId="0" xfId="0" applyFill="1"/>
    <xf numFmtId="0" fontId="3" fillId="2" borderId="1" xfId="0" applyFont="1" applyFill="1" applyBorder="1"/>
    <xf numFmtId="0" fontId="0" fillId="2" borderId="1" xfId="0" applyFill="1" applyBorder="1"/>
    <xf numFmtId="0" fontId="3" fillId="2" borderId="1" xfId="0" quotePrefix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2" xfId="0" quotePrefix="1" applyFont="1" applyFill="1" applyBorder="1" applyAlignment="1">
      <alignment horizontal="center"/>
    </xf>
    <xf numFmtId="0" fontId="6" fillId="2" borderId="0" xfId="0" applyFont="1" applyFill="1" applyProtection="1">
      <protection locked="0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64" fontId="0" fillId="2" borderId="1" xfId="2" applyNumberFormat="1" applyFont="1" applyFill="1" applyBorder="1" applyProtection="1"/>
    <xf numFmtId="165" fontId="8" fillId="2" borderId="4" xfId="3" applyNumberFormat="1" applyFont="1" applyFill="1" applyBorder="1" applyProtection="1"/>
    <xf numFmtId="164" fontId="0" fillId="2" borderId="2" xfId="2" applyNumberFormat="1" applyFont="1" applyFill="1" applyBorder="1" applyProtection="1"/>
    <xf numFmtId="165" fontId="8" fillId="2" borderId="1" xfId="3" applyNumberFormat="1" applyFont="1" applyFill="1" applyBorder="1" applyProtection="1"/>
    <xf numFmtId="41" fontId="0" fillId="2" borderId="0" xfId="2" applyNumberFormat="1" applyFont="1" applyFill="1" applyProtection="1"/>
    <xf numFmtId="166" fontId="0" fillId="2" borderId="0" xfId="1" applyNumberFormat="1" applyFont="1" applyFill="1" applyBorder="1" applyProtection="1"/>
    <xf numFmtId="165" fontId="8" fillId="2" borderId="0" xfId="3" applyNumberFormat="1" applyFont="1" applyFill="1" applyBorder="1" applyProtection="1"/>
    <xf numFmtId="166" fontId="0" fillId="2" borderId="3" xfId="1" applyNumberFormat="1" applyFont="1" applyFill="1" applyBorder="1" applyProtection="1"/>
    <xf numFmtId="41" fontId="0" fillId="2" borderId="1" xfId="2" applyNumberFormat="1" applyFont="1" applyFill="1" applyBorder="1" applyProtection="1"/>
    <xf numFmtId="166" fontId="0" fillId="2" borderId="1" xfId="1" applyNumberFormat="1" applyFont="1" applyFill="1" applyBorder="1" applyProtection="1"/>
    <xf numFmtId="166" fontId="0" fillId="2" borderId="2" xfId="1" applyNumberFormat="1" applyFont="1" applyFill="1" applyBorder="1" applyProtection="1"/>
    <xf numFmtId="166" fontId="0" fillId="2" borderId="0" xfId="1" applyNumberFormat="1" applyFont="1" applyFill="1" applyProtection="1"/>
    <xf numFmtId="165" fontId="8" fillId="2" borderId="0" xfId="3" applyNumberFormat="1" applyFont="1" applyFill="1" applyProtection="1"/>
    <xf numFmtId="166" fontId="3" fillId="2" borderId="5" xfId="0" applyNumberFormat="1" applyFont="1" applyFill="1" applyBorder="1"/>
    <xf numFmtId="165" fontId="5" fillId="2" borderId="5" xfId="3" applyNumberFormat="1" applyFont="1" applyFill="1" applyBorder="1" applyProtection="1"/>
    <xf numFmtId="166" fontId="3" fillId="2" borderId="6" xfId="0" applyNumberFormat="1" applyFont="1" applyFill="1" applyBorder="1"/>
    <xf numFmtId="0" fontId="3" fillId="2" borderId="0" xfId="0" applyFont="1" applyFill="1" applyAlignment="1">
      <alignment horizontal="left"/>
    </xf>
    <xf numFmtId="166" fontId="3" fillId="2" borderId="0" xfId="0" applyNumberFormat="1" applyFont="1" applyFill="1"/>
    <xf numFmtId="43" fontId="3" fillId="2" borderId="0" xfId="0" applyNumberFormat="1" applyFont="1" applyFill="1"/>
    <xf numFmtId="165" fontId="5" fillId="2" borderId="0" xfId="3" applyNumberFormat="1" applyFont="1" applyFill="1" applyBorder="1" applyProtection="1"/>
    <xf numFmtId="43" fontId="3" fillId="2" borderId="3" xfId="0" applyNumberFormat="1" applyFont="1" applyFill="1" applyBorder="1"/>
    <xf numFmtId="0" fontId="8" fillId="2" borderId="0" xfId="0" applyFont="1" applyFill="1"/>
    <xf numFmtId="0" fontId="5" fillId="2" borderId="0" xfId="0" applyFont="1" applyFill="1" applyAlignment="1">
      <alignment horizontal="center"/>
    </xf>
    <xf numFmtId="166" fontId="3" fillId="2" borderId="7" xfId="0" applyNumberFormat="1" applyFont="1" applyFill="1" applyBorder="1"/>
    <xf numFmtId="165" fontId="5" fillId="2" borderId="7" xfId="3" applyNumberFormat="1" applyFont="1" applyFill="1" applyBorder="1" applyProtection="1"/>
    <xf numFmtId="166" fontId="3" fillId="2" borderId="8" xfId="0" applyNumberFormat="1" applyFont="1" applyFill="1" applyBorder="1"/>
    <xf numFmtId="164" fontId="3" fillId="2" borderId="9" xfId="2" applyNumberFormat="1" applyFont="1" applyFill="1" applyBorder="1" applyProtection="1"/>
    <xf numFmtId="165" fontId="5" fillId="2" borderId="9" xfId="3" applyNumberFormat="1" applyFont="1" applyFill="1" applyBorder="1" applyProtection="1"/>
    <xf numFmtId="164" fontId="3" fillId="2" borderId="10" xfId="2" applyNumberFormat="1" applyFont="1" applyFill="1" applyBorder="1" applyProtection="1"/>
    <xf numFmtId="0" fontId="9" fillId="2" borderId="0" xfId="0" applyFont="1" applyFill="1" applyAlignment="1">
      <alignment horizontal="right"/>
    </xf>
    <xf numFmtId="164" fontId="9" fillId="2" borderId="0" xfId="0" applyNumberFormat="1" applyFont="1" applyFill="1"/>
    <xf numFmtId="165" fontId="9" fillId="2" borderId="0" xfId="3" applyNumberFormat="1" applyFont="1" applyFill="1" applyProtection="1"/>
    <xf numFmtId="164" fontId="9" fillId="2" borderId="11" xfId="0" applyNumberFormat="1" applyFont="1" applyFill="1" applyBorder="1"/>
    <xf numFmtId="0" fontId="10" fillId="2" borderId="0" xfId="0" applyFont="1" applyFill="1"/>
    <xf numFmtId="164" fontId="10" fillId="2" borderId="12" xfId="2" applyNumberFormat="1" applyFont="1" applyFill="1" applyBorder="1" applyProtection="1"/>
    <xf numFmtId="164" fontId="10" fillId="2" borderId="13" xfId="2" applyNumberFormat="1" applyFont="1" applyFill="1" applyBorder="1" applyProtection="1"/>
    <xf numFmtId="0" fontId="12" fillId="2" borderId="0" xfId="0" applyFont="1" applyFill="1"/>
    <xf numFmtId="166" fontId="13" fillId="2" borderId="14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>
      <alignment horizontal="right"/>
    </xf>
    <xf numFmtId="164" fontId="3" fillId="2" borderId="13" xfId="2" applyNumberFormat="1" applyFont="1" applyFill="1" applyBorder="1" applyProtection="1"/>
    <xf numFmtId="0" fontId="0" fillId="2" borderId="13" xfId="0" applyFill="1" applyBorder="1"/>
    <xf numFmtId="0" fontId="2" fillId="2" borderId="0" xfId="0" applyFont="1" applyFill="1"/>
    <xf numFmtId="166" fontId="13" fillId="2" borderId="13" xfId="1" applyNumberFormat="1" applyFont="1" applyFill="1" applyBorder="1" applyAlignment="1" applyProtection="1">
      <alignment horizontal="right" vertical="center" wrapText="1"/>
      <protection locked="0"/>
    </xf>
    <xf numFmtId="164" fontId="3" fillId="2" borderId="15" xfId="2" applyNumberFormat="1" applyFont="1" applyFill="1" applyBorder="1" applyProtection="1"/>
    <xf numFmtId="0" fontId="9" fillId="2" borderId="0" xfId="0" applyFont="1" applyFill="1"/>
    <xf numFmtId="164" fontId="3" fillId="2" borderId="16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3" fillId="2" borderId="0" xfId="0" applyNumberFormat="1" applyFont="1" applyFill="1" applyAlignment="1">
      <alignment horizontal="center"/>
    </xf>
    <xf numFmtId="0" fontId="3" fillId="2" borderId="0" xfId="0" quotePrefix="1" applyFont="1" applyFill="1"/>
    <xf numFmtId="0" fontId="13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 wrapText="1"/>
      <protection locked="0"/>
    </xf>
    <xf numFmtId="0" fontId="15" fillId="0" borderId="0" xfId="0" applyFont="1" applyAlignment="1">
      <alignment vertical="center" wrapText="1"/>
    </xf>
    <xf numFmtId="0" fontId="16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28</xdr:row>
      <xdr:rowOff>78103</xdr:rowOff>
    </xdr:from>
    <xdr:to>
      <xdr:col>9</xdr:col>
      <xdr:colOff>19050</xdr:colOff>
      <xdr:row>33</xdr:row>
      <xdr:rowOff>38100</xdr:rowOff>
    </xdr:to>
    <xdr:sp macro="" textlink="">
      <xdr:nvSpPr>
        <xdr:cNvPr id="2" name="Left Arrow 4">
          <a:extLst>
            <a:ext uri="{FF2B5EF4-FFF2-40B4-BE49-F238E27FC236}">
              <a16:creationId xmlns:a16="http://schemas.microsoft.com/office/drawing/2014/main" id="{AECAC211-EEC1-4466-92E6-2187D346FAF5}"/>
            </a:ext>
          </a:extLst>
        </xdr:cNvPr>
        <xdr:cNvSpPr/>
      </xdr:nvSpPr>
      <xdr:spPr>
        <a:xfrm>
          <a:off x="5343525" y="5116828"/>
          <a:ext cx="2066925" cy="912497"/>
        </a:xfrm>
        <a:prstGeom prst="leftArrow">
          <a:avLst>
            <a:gd name="adj1" fmla="val 50000"/>
            <a:gd name="adj2" fmla="val 48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/>
            <a:t>Adjustments to your FY 2024 base target for any FY 2023 actions</a:t>
          </a:r>
        </a:p>
      </xdr:txBody>
    </xdr:sp>
    <xdr:clientData/>
  </xdr:twoCellAnchor>
  <xdr:twoCellAnchor>
    <xdr:from>
      <xdr:col>7</xdr:col>
      <xdr:colOff>17145</xdr:colOff>
      <xdr:row>23</xdr:row>
      <xdr:rowOff>62864</xdr:rowOff>
    </xdr:from>
    <xdr:to>
      <xdr:col>8</xdr:col>
      <xdr:colOff>531495</xdr:colOff>
      <xdr:row>29</xdr:row>
      <xdr:rowOff>38099</xdr:rowOff>
    </xdr:to>
    <xdr:sp macro="" textlink="">
      <xdr:nvSpPr>
        <xdr:cNvPr id="3" name="Line Callout 1 6">
          <a:extLst>
            <a:ext uri="{FF2B5EF4-FFF2-40B4-BE49-F238E27FC236}">
              <a16:creationId xmlns:a16="http://schemas.microsoft.com/office/drawing/2014/main" id="{5A38A691-B164-4E8D-A3B4-A10CD31EE51D}"/>
            </a:ext>
          </a:extLst>
        </xdr:cNvPr>
        <xdr:cNvSpPr/>
      </xdr:nvSpPr>
      <xdr:spPr>
        <a:xfrm>
          <a:off x="5894070" y="3891914"/>
          <a:ext cx="1495425" cy="1137285"/>
        </a:xfrm>
        <a:prstGeom prst="borderCallout1">
          <a:avLst>
            <a:gd name="adj1" fmla="val 18750"/>
            <a:gd name="adj2" fmla="val -8333"/>
            <a:gd name="adj3" fmla="val 106731"/>
            <a:gd name="adj4" fmla="val -58451"/>
          </a:avLst>
        </a:prstGeom>
        <a:ln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Calculation of FY 2024 starting base target built</a:t>
          </a:r>
          <a:r>
            <a:rPr lang="en-US" sz="1100" baseline="0"/>
            <a:t> from your FY 2023 Adopted Budget, less benefits &amp; shrinkage</a:t>
          </a:r>
          <a:endParaRPr lang="en-US" sz="1100"/>
        </a:p>
      </xdr:txBody>
    </xdr:sp>
    <xdr:clientData/>
  </xdr:twoCellAnchor>
  <xdr:twoCellAnchor>
    <xdr:from>
      <xdr:col>6</xdr:col>
      <xdr:colOff>28575</xdr:colOff>
      <xdr:row>32</xdr:row>
      <xdr:rowOff>160020</xdr:rowOff>
    </xdr:from>
    <xdr:to>
      <xdr:col>9</xdr:col>
      <xdr:colOff>19050</xdr:colOff>
      <xdr:row>38</xdr:row>
      <xdr:rowOff>38100</xdr:rowOff>
    </xdr:to>
    <xdr:sp macro="" textlink="">
      <xdr:nvSpPr>
        <xdr:cNvPr id="5" name="Left Arrow 14">
          <a:extLst>
            <a:ext uri="{FF2B5EF4-FFF2-40B4-BE49-F238E27FC236}">
              <a16:creationId xmlns:a16="http://schemas.microsoft.com/office/drawing/2014/main" id="{3BB8620A-3566-42E5-8368-7B15FB3748C9}"/>
            </a:ext>
          </a:extLst>
        </xdr:cNvPr>
        <xdr:cNvSpPr/>
      </xdr:nvSpPr>
      <xdr:spPr>
        <a:xfrm>
          <a:off x="5353050" y="5960745"/>
          <a:ext cx="2057400" cy="1021080"/>
        </a:xfrm>
        <a:prstGeom prst="leftArrow">
          <a:avLst>
            <a:gd name="adj1" fmla="val 50000"/>
            <a:gd name="adj2" fmla="val 48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/>
            <a:t>Adjustments to your FY 2024 base target for any FY 2024 actions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3418-7AF4-45CA-B7DE-3C218227C79E}">
  <dimension ref="A1:L48"/>
  <sheetViews>
    <sheetView tabSelected="1" workbookViewId="0">
      <selection activeCell="N24" sqref="N24"/>
    </sheetView>
  </sheetViews>
  <sheetFormatPr defaultRowHeight="15" x14ac:dyDescent="0.25"/>
  <cols>
    <col min="2" max="2" width="2.140625" customWidth="1"/>
    <col min="3" max="3" width="1.85546875" customWidth="1"/>
    <col min="4" max="4" width="37.28515625" customWidth="1"/>
    <col min="5" max="6" width="14.7109375" customWidth="1"/>
    <col min="7" max="7" width="8.28515625" customWidth="1"/>
    <col min="8" max="8" width="14.7109375" customWidth="1"/>
    <col min="9" max="9" width="8" bestFit="1" customWidth="1"/>
    <col min="10" max="10" width="2.28515625" customWidth="1"/>
    <col min="12" max="12" width="10" bestFit="1" customWidth="1"/>
  </cols>
  <sheetData>
    <row r="1" spans="1:11" ht="31.5" customHeight="1" x14ac:dyDescent="0.3">
      <c r="A1" s="3"/>
      <c r="B1" s="70" t="s">
        <v>37</v>
      </c>
      <c r="C1" s="70"/>
      <c r="D1" s="70"/>
      <c r="E1" s="70"/>
      <c r="F1" s="70"/>
      <c r="G1" s="70"/>
      <c r="H1" s="70"/>
      <c r="I1" s="70"/>
      <c r="J1" s="3"/>
      <c r="K1" s="3"/>
    </row>
    <row r="2" spans="1:11" ht="6.6" hidden="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hidden="1" x14ac:dyDescent="0.25">
      <c r="A3" s="3"/>
      <c r="B3" s="71"/>
      <c r="C3" s="71"/>
      <c r="D3" s="71"/>
      <c r="E3" s="71"/>
      <c r="F3" s="71"/>
      <c r="G3" s="71"/>
      <c r="H3" s="71"/>
      <c r="I3" s="71"/>
      <c r="J3" s="3"/>
      <c r="K3" s="3"/>
    </row>
    <row r="4" spans="1:11" ht="21" hidden="1" x14ac:dyDescent="0.35">
      <c r="A4" s="3"/>
      <c r="B4" s="2" t="s">
        <v>36</v>
      </c>
      <c r="C4" s="2"/>
      <c r="D4" s="2"/>
      <c r="E4" s="2"/>
      <c r="F4" s="2"/>
      <c r="G4" s="2"/>
      <c r="H4" s="2"/>
      <c r="I4" s="2"/>
      <c r="J4" s="2"/>
      <c r="K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4" t="s">
        <v>0</v>
      </c>
      <c r="C6" s="4"/>
      <c r="D6" s="5"/>
      <c r="E6" s="6" t="s">
        <v>30</v>
      </c>
      <c r="F6" s="6" t="s">
        <v>31</v>
      </c>
      <c r="G6" s="7" t="s">
        <v>1</v>
      </c>
      <c r="H6" s="8" t="s">
        <v>32</v>
      </c>
      <c r="I6" s="7" t="s">
        <v>1</v>
      </c>
      <c r="J6" s="3"/>
      <c r="K6" s="3"/>
    </row>
    <row r="7" spans="1:11" ht="18.75" hidden="1" x14ac:dyDescent="0.3">
      <c r="A7" s="3"/>
      <c r="B7" s="9" t="s">
        <v>2</v>
      </c>
      <c r="C7" s="10"/>
      <c r="D7" s="11"/>
      <c r="E7" s="12"/>
      <c r="F7" s="12"/>
      <c r="G7" s="12"/>
      <c r="H7" s="13"/>
      <c r="I7" s="14"/>
      <c r="J7" s="3"/>
      <c r="K7" s="3"/>
    </row>
    <row r="8" spans="1:11" x14ac:dyDescent="0.25">
      <c r="A8" s="3"/>
      <c r="B8" s="15" t="s">
        <v>3</v>
      </c>
      <c r="C8" s="15"/>
      <c r="D8" s="16"/>
      <c r="E8" s="3"/>
      <c r="F8" s="3"/>
      <c r="G8" s="3"/>
      <c r="H8" s="13"/>
      <c r="I8" s="14"/>
      <c r="J8" s="3"/>
      <c r="K8" s="3"/>
    </row>
    <row r="9" spans="1:11" x14ac:dyDescent="0.25">
      <c r="A9" s="3"/>
      <c r="B9" s="15"/>
      <c r="C9" s="3" t="s">
        <v>4</v>
      </c>
      <c r="D9" s="16"/>
      <c r="E9" s="3"/>
      <c r="F9" s="3"/>
      <c r="G9" s="3"/>
      <c r="H9" s="13"/>
      <c r="I9" s="14"/>
      <c r="J9" s="3"/>
      <c r="K9" s="3"/>
    </row>
    <row r="10" spans="1:11" x14ac:dyDescent="0.25">
      <c r="A10" s="3"/>
      <c r="B10" s="17"/>
      <c r="C10" s="17"/>
      <c r="D10" s="16" t="s">
        <v>5</v>
      </c>
      <c r="E10" s="18">
        <v>755673.91</v>
      </c>
      <c r="F10" s="18">
        <v>716345.8</v>
      </c>
      <c r="G10" s="19">
        <v>-5.2043757869052257E-2</v>
      </c>
      <c r="H10" s="20">
        <v>0</v>
      </c>
      <c r="I10" s="21">
        <f>IF(F10=0,"",(H10-F10)/F10)</f>
        <v>-1</v>
      </c>
      <c r="J10" s="3"/>
      <c r="K10" s="3"/>
    </row>
    <row r="11" spans="1:11" x14ac:dyDescent="0.25">
      <c r="A11" s="3"/>
      <c r="B11" s="17"/>
      <c r="C11" s="17"/>
      <c r="D11" s="16" t="s">
        <v>7</v>
      </c>
      <c r="E11" s="22">
        <v>19663.54</v>
      </c>
      <c r="F11" s="23">
        <v>22424</v>
      </c>
      <c r="G11" s="24">
        <v>0.14038469166792952</v>
      </c>
      <c r="H11" s="25">
        <v>0</v>
      </c>
      <c r="I11" s="24">
        <f t="shared" ref="I11:I12" si="0">IF(F11=0,"",(H11-F11)/F11)</f>
        <v>-1</v>
      </c>
      <c r="J11" s="3"/>
      <c r="K11" s="3"/>
    </row>
    <row r="12" spans="1:11" x14ac:dyDescent="0.25">
      <c r="A12" s="3"/>
      <c r="B12" s="17"/>
      <c r="C12" s="17"/>
      <c r="D12" s="16" t="s">
        <v>8</v>
      </c>
      <c r="E12" s="26">
        <v>0</v>
      </c>
      <c r="F12" s="27">
        <v>62194</v>
      </c>
      <c r="G12" s="21" t="s">
        <v>6</v>
      </c>
      <c r="H12" s="28">
        <v>0</v>
      </c>
      <c r="I12" s="21">
        <f t="shared" si="0"/>
        <v>-1</v>
      </c>
      <c r="J12" s="3"/>
      <c r="K12" s="3"/>
    </row>
    <row r="13" spans="1:11" x14ac:dyDescent="0.25">
      <c r="A13" s="3"/>
      <c r="B13" s="17"/>
      <c r="C13" s="17"/>
      <c r="D13" s="17" t="s">
        <v>9</v>
      </c>
      <c r="E13" s="29">
        <v>775337.45000000007</v>
      </c>
      <c r="F13" s="29">
        <v>800963.8</v>
      </c>
      <c r="G13" s="30">
        <v>3.3051866642066594E-2</v>
      </c>
      <c r="H13" s="25">
        <f>SUM(H10:H12)</f>
        <v>0</v>
      </c>
      <c r="I13" s="30">
        <f>IF(F13=0,"",(H13-F13)/F13)</f>
        <v>-1</v>
      </c>
      <c r="J13" s="3"/>
      <c r="K13" s="3"/>
    </row>
    <row r="14" spans="1:11" x14ac:dyDescent="0.25">
      <c r="A14" s="3"/>
      <c r="B14" s="17"/>
      <c r="C14" s="3" t="s">
        <v>10</v>
      </c>
      <c r="D14" s="16"/>
      <c r="E14" s="29"/>
      <c r="F14" s="29"/>
      <c r="G14" s="30"/>
      <c r="H14" s="25"/>
      <c r="I14" s="30"/>
      <c r="J14" s="3"/>
      <c r="K14" s="3"/>
    </row>
    <row r="15" spans="1:11" x14ac:dyDescent="0.25">
      <c r="A15" s="3"/>
      <c r="B15" s="17"/>
      <c r="C15" s="17"/>
      <c r="D15" s="16" t="s">
        <v>11</v>
      </c>
      <c r="E15" s="29">
        <v>0</v>
      </c>
      <c r="F15" s="29">
        <v>-22641</v>
      </c>
      <c r="G15" s="30" t="s">
        <v>6</v>
      </c>
      <c r="H15" s="25">
        <v>0</v>
      </c>
      <c r="I15" s="30">
        <f>IF(F15=0,"",(H15-F15)/F15)</f>
        <v>-1</v>
      </c>
      <c r="J15" s="3"/>
      <c r="K15" s="3"/>
    </row>
    <row r="16" spans="1:11" x14ac:dyDescent="0.25">
      <c r="A16" s="3"/>
      <c r="B16" s="17"/>
      <c r="C16" s="17"/>
      <c r="D16" s="16" t="s">
        <v>12</v>
      </c>
      <c r="E16" s="27">
        <v>198485.52</v>
      </c>
      <c r="F16" s="27">
        <v>191927.19999999995</v>
      </c>
      <c r="G16" s="21">
        <v>-3.3041805770013026E-2</v>
      </c>
      <c r="H16" s="28">
        <v>0</v>
      </c>
      <c r="I16" s="21">
        <f>IF(F16=0,"",(H16-F16)/F16)</f>
        <v>-1</v>
      </c>
      <c r="J16" s="3"/>
      <c r="K16" s="3"/>
    </row>
    <row r="17" spans="1:12" x14ac:dyDescent="0.25">
      <c r="A17" s="3"/>
      <c r="B17" s="17"/>
      <c r="C17" s="17"/>
      <c r="D17" s="17" t="s">
        <v>13</v>
      </c>
      <c r="E17" s="23">
        <v>198485.52</v>
      </c>
      <c r="F17" s="23">
        <v>169286.19999999995</v>
      </c>
      <c r="G17" s="24">
        <v>-0.14711058015718242</v>
      </c>
      <c r="H17" s="25">
        <f>SUM(H15:H16)</f>
        <v>0</v>
      </c>
      <c r="I17" s="24">
        <f>IF(F17=0,"",(H17-F17)/F17)</f>
        <v>-1</v>
      </c>
      <c r="J17" s="3"/>
      <c r="K17" s="3"/>
    </row>
    <row r="18" spans="1:12" x14ac:dyDescent="0.25">
      <c r="A18" s="3"/>
      <c r="B18" s="17"/>
      <c r="C18" s="15" t="s">
        <v>14</v>
      </c>
      <c r="D18" s="3"/>
      <c r="E18" s="31">
        <v>973822.97000000009</v>
      </c>
      <c r="F18" s="31">
        <v>970250</v>
      </c>
      <c r="G18" s="32">
        <v>-3.6690138865794961E-3</v>
      </c>
      <c r="H18" s="33">
        <f>H13+H17</f>
        <v>0</v>
      </c>
      <c r="I18" s="32">
        <f>IF(F18=0,"",(H18-F18)/F18)</f>
        <v>-1</v>
      </c>
      <c r="J18" s="15"/>
      <c r="K18" s="3"/>
    </row>
    <row r="19" spans="1:12" x14ac:dyDescent="0.25">
      <c r="A19" s="3"/>
      <c r="B19" s="17"/>
      <c r="C19" s="15"/>
      <c r="D19" s="34" t="s">
        <v>15</v>
      </c>
      <c r="E19" s="35"/>
      <c r="F19" s="36">
        <v>6.2499913608404176</v>
      </c>
      <c r="G19" s="37"/>
      <c r="H19" s="38">
        <v>0</v>
      </c>
      <c r="I19" s="37">
        <f>IF(F19=0,"",(H19-F19)/F19)</f>
        <v>-1</v>
      </c>
      <c r="J19" s="15"/>
      <c r="K19" s="3"/>
    </row>
    <row r="20" spans="1:12" x14ac:dyDescent="0.25">
      <c r="A20" s="3"/>
      <c r="B20" s="15" t="s">
        <v>16</v>
      </c>
      <c r="C20" s="15"/>
      <c r="D20" s="17"/>
      <c r="E20" s="3"/>
      <c r="F20" s="3"/>
      <c r="G20" s="39"/>
      <c r="H20" s="13"/>
      <c r="I20" s="40"/>
      <c r="J20" s="3"/>
      <c r="K20" s="3"/>
    </row>
    <row r="21" spans="1:12" x14ac:dyDescent="0.25">
      <c r="A21" s="3"/>
      <c r="B21" s="17"/>
      <c r="C21" s="17"/>
      <c r="D21" s="16" t="s">
        <v>17</v>
      </c>
      <c r="E21" s="29">
        <v>2969057.1500000004</v>
      </c>
      <c r="F21" s="29">
        <v>3083094</v>
      </c>
      <c r="G21" s="30">
        <v>3.8408438854065037E-2</v>
      </c>
      <c r="H21" s="25">
        <v>0</v>
      </c>
      <c r="I21" s="30">
        <f t="shared" ref="I21:I27" si="1">IF(F21=0,"",(H21-F21)/F21)</f>
        <v>-1</v>
      </c>
      <c r="J21" s="3"/>
      <c r="K21" s="3"/>
    </row>
    <row r="22" spans="1:12" x14ac:dyDescent="0.25">
      <c r="A22" s="3"/>
      <c r="B22" s="17"/>
      <c r="C22" s="17"/>
      <c r="D22" s="16" t="s">
        <v>18</v>
      </c>
      <c r="E22" s="29">
        <v>21487.040000000001</v>
      </c>
      <c r="F22" s="29">
        <v>10947</v>
      </c>
      <c r="G22" s="30">
        <v>-0.4905301055892296</v>
      </c>
      <c r="H22" s="25">
        <v>0</v>
      </c>
      <c r="I22" s="30">
        <f t="shared" si="1"/>
        <v>-1</v>
      </c>
      <c r="J22" s="3"/>
      <c r="K22" s="3"/>
    </row>
    <row r="23" spans="1:12" x14ac:dyDescent="0.25">
      <c r="A23" s="3"/>
      <c r="B23" s="17"/>
      <c r="C23" s="17"/>
      <c r="D23" s="16" t="s">
        <v>19</v>
      </c>
      <c r="E23" s="29">
        <v>22578</v>
      </c>
      <c r="F23" s="29">
        <v>1500</v>
      </c>
      <c r="G23" s="30">
        <v>-0.93356364602710606</v>
      </c>
      <c r="H23" s="25">
        <v>0</v>
      </c>
      <c r="I23" s="30">
        <f t="shared" si="1"/>
        <v>-1</v>
      </c>
      <c r="J23" s="3"/>
      <c r="K23" s="3"/>
    </row>
    <row r="24" spans="1:12" x14ac:dyDescent="0.25">
      <c r="A24" s="3"/>
      <c r="B24" s="17"/>
      <c r="C24" s="17"/>
      <c r="D24" s="3" t="s">
        <v>20</v>
      </c>
      <c r="E24" s="29">
        <v>284000</v>
      </c>
      <c r="F24" s="29">
        <v>0</v>
      </c>
      <c r="G24" s="30">
        <v>-1</v>
      </c>
      <c r="H24" s="25">
        <v>0</v>
      </c>
      <c r="I24" s="30" t="str">
        <f t="shared" si="1"/>
        <v/>
      </c>
      <c r="J24" s="3"/>
      <c r="K24" s="3"/>
    </row>
    <row r="25" spans="1:12" x14ac:dyDescent="0.25">
      <c r="A25" s="3"/>
      <c r="B25" s="17"/>
      <c r="C25" s="15" t="s">
        <v>21</v>
      </c>
      <c r="D25" s="16"/>
      <c r="E25" s="41">
        <v>3297122.1900000004</v>
      </c>
      <c r="F25" s="41">
        <v>3095541</v>
      </c>
      <c r="G25" s="42">
        <v>-6.1138525776019352E-2</v>
      </c>
      <c r="H25" s="43">
        <f>SUM(H21:H24)</f>
        <v>0</v>
      </c>
      <c r="I25" s="42">
        <f t="shared" si="1"/>
        <v>-1</v>
      </c>
      <c r="J25" s="3"/>
      <c r="K25" s="3"/>
    </row>
    <row r="26" spans="1:12" ht="15.75" thickBot="1" x14ac:dyDescent="0.3">
      <c r="A26" s="3"/>
      <c r="B26" s="15" t="s">
        <v>22</v>
      </c>
      <c r="C26" s="3"/>
      <c r="D26" s="15"/>
      <c r="E26" s="44">
        <v>4270945.16</v>
      </c>
      <c r="F26" s="44">
        <v>4065791</v>
      </c>
      <c r="G26" s="45">
        <v>-4.8034838265167551E-2</v>
      </c>
      <c r="H26" s="46">
        <f>H18+H25</f>
        <v>0</v>
      </c>
      <c r="I26" s="45">
        <f t="shared" si="1"/>
        <v>-1</v>
      </c>
      <c r="J26" s="3"/>
      <c r="K26" s="3"/>
    </row>
    <row r="27" spans="1:12" ht="15.75" thickTop="1" x14ac:dyDescent="0.25">
      <c r="A27" s="3"/>
      <c r="B27" s="3"/>
      <c r="C27" s="3"/>
      <c r="D27" s="47" t="s">
        <v>23</v>
      </c>
      <c r="E27" s="48">
        <v>4072459.64</v>
      </c>
      <c r="F27" s="48">
        <v>3896504.8</v>
      </c>
      <c r="G27" s="49">
        <v>-4.3206036536681383E-2</v>
      </c>
      <c r="H27" s="50">
        <f>H26-H17</f>
        <v>0</v>
      </c>
      <c r="I27" s="49">
        <f t="shared" si="1"/>
        <v>-1</v>
      </c>
      <c r="J27" s="3"/>
      <c r="K27" s="3"/>
      <c r="L27" s="1"/>
    </row>
    <row r="28" spans="1:12" x14ac:dyDescent="0.25">
      <c r="A28" s="3"/>
      <c r="B28" s="3"/>
      <c r="C28" s="3"/>
      <c r="D28" s="47"/>
      <c r="E28" s="48"/>
      <c r="F28" s="48"/>
      <c r="G28" s="49"/>
      <c r="H28" s="48"/>
      <c r="I28" s="49"/>
      <c r="J28" s="3"/>
      <c r="K28" s="3"/>
    </row>
    <row r="29" spans="1:12" x14ac:dyDescent="0.25">
      <c r="A29" s="3"/>
      <c r="B29" s="15" t="s">
        <v>24</v>
      </c>
      <c r="C29" s="15"/>
      <c r="D29" s="3"/>
      <c r="E29" s="3"/>
      <c r="F29" s="3"/>
      <c r="G29" s="3"/>
      <c r="H29" s="14"/>
      <c r="I29" s="14"/>
      <c r="J29" s="3"/>
      <c r="K29" s="3"/>
    </row>
    <row r="30" spans="1:12" x14ac:dyDescent="0.25">
      <c r="A30" s="3"/>
      <c r="B30" s="51"/>
      <c r="C30" s="15" t="s">
        <v>28</v>
      </c>
      <c r="D30" s="51"/>
      <c r="E30" s="51"/>
      <c r="F30" s="52">
        <f>F26-F17</f>
        <v>3896504.8</v>
      </c>
      <c r="G30" s="3"/>
      <c r="H30" s="14"/>
      <c r="I30" s="14"/>
      <c r="J30" s="3"/>
      <c r="K30" s="3"/>
    </row>
    <row r="31" spans="1:12" x14ac:dyDescent="0.25">
      <c r="A31" s="3"/>
      <c r="B31" s="51"/>
      <c r="C31" s="66" t="s">
        <v>33</v>
      </c>
      <c r="D31" s="51"/>
      <c r="E31" s="51"/>
      <c r="F31" s="53">
        <f>SUM(F32:F32)</f>
        <v>-85000</v>
      </c>
      <c r="G31" s="3"/>
      <c r="H31" s="14"/>
      <c r="I31" s="14"/>
      <c r="J31" s="3"/>
      <c r="K31" s="3"/>
    </row>
    <row r="32" spans="1:12" x14ac:dyDescent="0.25">
      <c r="A32" s="3"/>
      <c r="B32" s="51"/>
      <c r="C32" s="54"/>
      <c r="D32" s="67" t="s">
        <v>25</v>
      </c>
      <c r="E32" s="67"/>
      <c r="F32" s="55">
        <v>-85000</v>
      </c>
      <c r="G32" s="3"/>
      <c r="H32" s="14"/>
      <c r="I32" s="14"/>
      <c r="J32" s="3"/>
      <c r="K32" s="3"/>
    </row>
    <row r="33" spans="1:11" x14ac:dyDescent="0.25">
      <c r="A33" s="3"/>
      <c r="B33" s="15"/>
      <c r="C33" s="66" t="s">
        <v>38</v>
      </c>
      <c r="D33" s="56"/>
      <c r="E33" s="56"/>
      <c r="F33" s="57">
        <f>F30+F31</f>
        <v>3811504.8</v>
      </c>
      <c r="G33" s="3"/>
      <c r="H33" s="14"/>
      <c r="I33" s="14"/>
      <c r="J33" s="3"/>
      <c r="K33" s="3"/>
    </row>
    <row r="34" spans="1:11" x14ac:dyDescent="0.25">
      <c r="A34" s="3"/>
      <c r="B34" s="15"/>
      <c r="C34" s="15"/>
      <c r="D34" s="3"/>
      <c r="E34" s="3"/>
      <c r="F34" s="58"/>
      <c r="G34" s="3"/>
      <c r="H34" s="14"/>
      <c r="I34" s="14"/>
      <c r="J34" s="3"/>
      <c r="K34" s="3"/>
    </row>
    <row r="35" spans="1:11" x14ac:dyDescent="0.25">
      <c r="A35" s="3"/>
      <c r="B35" s="3"/>
      <c r="C35" s="15" t="s">
        <v>34</v>
      </c>
      <c r="D35" s="15"/>
      <c r="E35" s="15"/>
      <c r="F35" s="53">
        <f>SUM(F36:F36)</f>
        <v>25000</v>
      </c>
      <c r="G35" s="59"/>
      <c r="H35" s="14"/>
      <c r="I35" s="14"/>
      <c r="J35" s="3"/>
      <c r="K35" s="3"/>
    </row>
    <row r="36" spans="1:11" x14ac:dyDescent="0.25">
      <c r="A36" s="3"/>
      <c r="B36" s="3"/>
      <c r="C36" s="3"/>
      <c r="D36" s="68" t="s">
        <v>26</v>
      </c>
      <c r="E36" s="68"/>
      <c r="F36" s="60">
        <v>25000</v>
      </c>
      <c r="G36" s="3"/>
      <c r="H36" s="14"/>
      <c r="I36" s="14"/>
      <c r="J36" s="3"/>
      <c r="K36" s="3"/>
    </row>
    <row r="37" spans="1:11" x14ac:dyDescent="0.25">
      <c r="A37" s="3"/>
      <c r="B37" s="3"/>
      <c r="C37" s="66" t="s">
        <v>35</v>
      </c>
      <c r="D37" s="15"/>
      <c r="E37" s="15"/>
      <c r="F37" s="61">
        <f>F33+F35</f>
        <v>3836504.8</v>
      </c>
      <c r="G37" s="3"/>
      <c r="H37" s="14"/>
      <c r="I37" s="14"/>
      <c r="J37" s="3"/>
      <c r="K37" s="3"/>
    </row>
    <row r="38" spans="1:11" x14ac:dyDescent="0.25">
      <c r="A38" s="3"/>
      <c r="B38" s="3"/>
      <c r="C38" s="3"/>
      <c r="D38" s="62" t="s">
        <v>27</v>
      </c>
      <c r="E38" s="3"/>
      <c r="F38" s="3"/>
      <c r="G38" s="3"/>
      <c r="H38" s="14"/>
      <c r="I38" s="14"/>
      <c r="J38" s="3"/>
      <c r="K38" s="3"/>
    </row>
    <row r="39" spans="1:11" ht="15.75" thickBot="1" x14ac:dyDescent="0.3">
      <c r="A39" s="3"/>
      <c r="B39" s="3"/>
      <c r="C39" s="3"/>
      <c r="D39" s="3"/>
      <c r="E39" s="3"/>
      <c r="F39" s="3"/>
      <c r="G39" s="56" t="s">
        <v>29</v>
      </c>
      <c r="H39" s="63">
        <f>H27-F37</f>
        <v>-3836504.8</v>
      </c>
      <c r="I39" s="14"/>
      <c r="J39" s="3"/>
      <c r="K39" s="3"/>
    </row>
    <row r="40" spans="1:11" ht="15.75" thickTop="1" x14ac:dyDescent="0.25">
      <c r="A40" s="3"/>
      <c r="B40" s="3"/>
      <c r="C40" s="3"/>
      <c r="D40" s="3"/>
      <c r="E40" s="3"/>
      <c r="F40" s="3"/>
      <c r="G40" s="56"/>
      <c r="H40" s="65"/>
      <c r="I40" s="14"/>
      <c r="J40" s="3"/>
      <c r="K40" s="3"/>
    </row>
    <row r="42" spans="1:11" ht="15.6" customHeight="1" x14ac:dyDescent="0.25"/>
    <row r="43" spans="1:11" ht="15.6" customHeight="1" x14ac:dyDescent="0.25"/>
    <row r="44" spans="1:11" ht="15.6" customHeight="1" x14ac:dyDescent="0.25"/>
    <row r="45" spans="1:11" ht="15.6" customHeight="1" x14ac:dyDescent="0.25"/>
    <row r="46" spans="1:11" ht="15.6" customHeight="1" x14ac:dyDescent="0.25">
      <c r="B46" s="64"/>
      <c r="C46" s="64"/>
      <c r="D46" s="64"/>
      <c r="E46" s="64"/>
      <c r="F46" s="64"/>
      <c r="G46" s="64"/>
      <c r="H46" s="64"/>
      <c r="I46" s="64"/>
    </row>
    <row r="47" spans="1:11" ht="15.6" customHeight="1" x14ac:dyDescent="0.25">
      <c r="B47" s="69"/>
      <c r="C47" s="69"/>
      <c r="D47" s="69"/>
      <c r="E47" s="69"/>
      <c r="F47" s="69"/>
      <c r="G47" s="69"/>
      <c r="H47" s="69"/>
      <c r="I47" s="69"/>
    </row>
    <row r="48" spans="1:11" ht="15.6" customHeight="1" x14ac:dyDescent="0.25">
      <c r="B48" s="69"/>
      <c r="C48" s="69"/>
      <c r="D48" s="69"/>
      <c r="E48" s="69"/>
      <c r="F48" s="69"/>
      <c r="G48" s="69"/>
      <c r="H48" s="69"/>
      <c r="I48" s="69"/>
    </row>
  </sheetData>
  <mergeCells count="4">
    <mergeCell ref="B1:I1"/>
    <mergeCell ref="D32:E32"/>
    <mergeCell ref="D36:E36"/>
    <mergeCell ref="B47:I48"/>
  </mergeCells>
  <conditionalFormatting sqref="H39:H40">
    <cfRule type="expression" dxfId="0" priority="1">
      <formula>IF(H39&gt;1,1,0)</formula>
    </cfRule>
  </conditionalFormatting>
  <pageMargins left="0.25" right="0.25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Wichita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Post, Jason</dc:creator>
  <cp:lastModifiedBy>David</cp:lastModifiedBy>
  <cp:lastPrinted>2024-01-10T15:13:21Z</cp:lastPrinted>
  <dcterms:created xsi:type="dcterms:W3CDTF">2022-12-13T15:20:04Z</dcterms:created>
  <dcterms:modified xsi:type="dcterms:W3CDTF">2024-01-10T21:28:27Z</dcterms:modified>
</cp:coreProperties>
</file>