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f792z543\Downloads\"/>
    </mc:Choice>
  </mc:AlternateContent>
  <xr:revisionPtr revIDLastSave="0" documentId="13_ncr:1_{3C1C7C30-1D15-4F73-8EFA-4808A43E007A}" xr6:coauthVersionLast="47" xr6:coauthVersionMax="47" xr10:uidLastSave="{00000000-0000-0000-0000-000000000000}"/>
  <bookViews>
    <workbookView xWindow="28680" yWindow="-30" windowWidth="29040" windowHeight="15720" xr2:uid="{00000000-000D-0000-FFFF-FFFF00000000}"/>
  </bookViews>
  <sheets>
    <sheet name="Dessert Sales" sheetId="7" r:id="rId1"/>
    <sheet name="Bonus List" sheetId="4" r:id="rId2"/>
    <sheet name="Challenge 1" sheetId="6" r:id="rId3"/>
    <sheet name="Challenge 1 Solution" sheetId="15" r:id="rId4"/>
    <sheet name="Students" sheetId="2" r:id="rId5"/>
    <sheet name="Scholarships" sheetId="1" r:id="rId6"/>
    <sheet name="Tax Rates" sheetId="8" r:id="rId7"/>
    <sheet name="Challenge 2" sheetId="10" r:id="rId8"/>
    <sheet name="Fictional Course Grades" sheetId="3" r:id="rId9"/>
    <sheet name="ExtrasDemos" sheetId="13" r:id="rId10"/>
    <sheet name="Scholarships Xlookup" sheetId="17" r:id="rId11"/>
    <sheet name="XLOOKUP 2" sheetId="16" r:id="rId12"/>
    <sheet name="Unique" sheetId="9" r:id="rId13"/>
    <sheet name="SortBy" sheetId="12" r:id="rId14"/>
    <sheet name="DemoValidation" sheetId="11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" i="3" l="1"/>
  <c r="P2" i="1"/>
  <c r="M2" i="1"/>
  <c r="L2" i="1"/>
  <c r="N2" i="10"/>
  <c r="M3" i="17" a="1"/>
  <c r="M3" i="17" s="1"/>
  <c r="K2" i="12" a="1"/>
  <c r="K2" i="12" s="1"/>
  <c r="H2" i="9" a="1"/>
  <c r="H2" i="9" s="1"/>
  <c r="J2" i="8"/>
  <c r="B12" i="16"/>
  <c r="P3" i="7"/>
  <c r="Q3" i="7"/>
  <c r="R3" i="7"/>
  <c r="S3" i="7"/>
  <c r="T3" i="7"/>
  <c r="P4" i="7"/>
  <c r="Q4" i="7"/>
  <c r="R4" i="7"/>
  <c r="S4" i="7"/>
  <c r="T4" i="7"/>
  <c r="P5" i="7"/>
  <c r="Q5" i="7"/>
  <c r="R5" i="7"/>
  <c r="S5" i="7"/>
  <c r="T5" i="7"/>
  <c r="T2" i="7"/>
  <c r="S2" i="7"/>
  <c r="R2" i="7"/>
  <c r="Q2" i="7"/>
  <c r="P2" i="7"/>
  <c r="Q2" i="3" a="1"/>
  <c r="Q2" i="3" s="1"/>
  <c r="P2" i="3"/>
  <c r="O2" i="3"/>
  <c r="E3" i="15"/>
  <c r="E4" i="15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2" i="15"/>
  <c r="J2" i="4"/>
  <c r="I2" i="4"/>
  <c r="M3" i="2"/>
  <c r="L3" i="2"/>
  <c r="B2" i="11" a="1"/>
  <c r="B2" i="11" s="1"/>
  <c r="C6" i="7"/>
  <c r="D6" i="7"/>
  <c r="E6" i="7"/>
  <c r="F6" i="7"/>
  <c r="G6" i="7"/>
  <c r="H6" i="7"/>
  <c r="B6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<sst xmlns="http://schemas.openxmlformats.org/spreadsheetml/2006/main" count="1411" uniqueCount="313">
  <si>
    <t>Avail Balance</t>
  </si>
  <si>
    <t>Bell</t>
  </si>
  <si>
    <t>Smith</t>
  </si>
  <si>
    <t>Last Name</t>
  </si>
  <si>
    <t>First Name</t>
  </si>
  <si>
    <t>Acct Name</t>
  </si>
  <si>
    <t>David</t>
  </si>
  <si>
    <t>Anderson</t>
  </si>
  <si>
    <t>Joshua</t>
  </si>
  <si>
    <t>William</t>
  </si>
  <si>
    <t>Andrew</t>
  </si>
  <si>
    <t>Brown</t>
  </si>
  <si>
    <t>Campbell</t>
  </si>
  <si>
    <t>Sarah</t>
  </si>
  <si>
    <t>Donna</t>
  </si>
  <si>
    <t>Elizabeth</t>
  </si>
  <si>
    <t>Jennifer</t>
  </si>
  <si>
    <t>Steven</t>
  </si>
  <si>
    <t>Joseph</t>
  </si>
  <si>
    <t>Cox</t>
  </si>
  <si>
    <t>Davis</t>
  </si>
  <si>
    <t>Christopher</t>
  </si>
  <si>
    <t>Paul</t>
  </si>
  <si>
    <t>John</t>
  </si>
  <si>
    <t>Michael</t>
  </si>
  <si>
    <t>Matthew</t>
  </si>
  <si>
    <t>Harris</t>
  </si>
  <si>
    <t>Melissa</t>
  </si>
  <si>
    <t>Johnson</t>
  </si>
  <si>
    <t>Jones</t>
  </si>
  <si>
    <t>Timothy</t>
  </si>
  <si>
    <t>Margaret</t>
  </si>
  <si>
    <t>Martin</t>
  </si>
  <si>
    <t>Kenneth</t>
  </si>
  <si>
    <t>Moore</t>
  </si>
  <si>
    <t>Morris</t>
  </si>
  <si>
    <t>Daniel</t>
  </si>
  <si>
    <t>Nelson</t>
  </si>
  <si>
    <t>Angela</t>
  </si>
  <si>
    <t>Amy</t>
  </si>
  <si>
    <t>Scott</t>
  </si>
  <si>
    <t>Brian</t>
  </si>
  <si>
    <t>Taylor</t>
  </si>
  <si>
    <t>Turner</t>
  </si>
  <si>
    <t>Karen</t>
  </si>
  <si>
    <t>Jessica</t>
  </si>
  <si>
    <t>Wilson</t>
  </si>
  <si>
    <t>Account No.</t>
  </si>
  <si>
    <t>ID</t>
  </si>
  <si>
    <t>James</t>
  </si>
  <si>
    <t>Williams</t>
  </si>
  <si>
    <t>Robert</t>
  </si>
  <si>
    <t>Richard</t>
  </si>
  <si>
    <t>Charles</t>
  </si>
  <si>
    <t>Thomas</t>
  </si>
  <si>
    <t>Jackson</t>
  </si>
  <si>
    <t>White</t>
  </si>
  <si>
    <t>Mark</t>
  </si>
  <si>
    <t>Donald</t>
  </si>
  <si>
    <t>George</t>
  </si>
  <si>
    <t>Thompson</t>
  </si>
  <si>
    <t>Garcia</t>
  </si>
  <si>
    <t>Martinez</t>
  </si>
  <si>
    <t>Edward</t>
  </si>
  <si>
    <t>Robinson</t>
  </si>
  <si>
    <t>Clark</t>
  </si>
  <si>
    <t>Ronald</t>
  </si>
  <si>
    <t>Rodriguez</t>
  </si>
  <si>
    <t>Anthony</t>
  </si>
  <si>
    <t>Lewis</t>
  </si>
  <si>
    <t>Kevin</t>
  </si>
  <si>
    <t>Lee</t>
  </si>
  <si>
    <t>Jason</t>
  </si>
  <si>
    <t>Hall</t>
  </si>
  <si>
    <t>Gary</t>
  </si>
  <si>
    <t>Allen</t>
  </si>
  <si>
    <t>Young</t>
  </si>
  <si>
    <t>Jose</t>
  </si>
  <si>
    <t>Hernandez</t>
  </si>
  <si>
    <t>Larry</t>
  </si>
  <si>
    <t>King</t>
  </si>
  <si>
    <t>Jeffrey</t>
  </si>
  <si>
    <t>Wright</t>
  </si>
  <si>
    <t>Frank</t>
  </si>
  <si>
    <t>Lopez</t>
  </si>
  <si>
    <t>Hill</t>
  </si>
  <si>
    <t>Eric</t>
  </si>
  <si>
    <t>Stephen</t>
  </si>
  <si>
    <t>Green</t>
  </si>
  <si>
    <t>Raymond</t>
  </si>
  <si>
    <t>Baker</t>
  </si>
  <si>
    <t>Gregory</t>
  </si>
  <si>
    <t>Gonzalez</t>
  </si>
  <si>
    <t>Jerry</t>
  </si>
  <si>
    <t>Carter</t>
  </si>
  <si>
    <t>Mary</t>
  </si>
  <si>
    <t>Patricia</t>
  </si>
  <si>
    <t>Perez</t>
  </si>
  <si>
    <t>Linda</t>
  </si>
  <si>
    <t>Barbara</t>
  </si>
  <si>
    <t>Phillips</t>
  </si>
  <si>
    <t>Maria</t>
  </si>
  <si>
    <t>Parker</t>
  </si>
  <si>
    <t>Susan</t>
  </si>
  <si>
    <t>Edwards</t>
  </si>
  <si>
    <t>Dorothy</t>
  </si>
  <si>
    <t>Collins</t>
  </si>
  <si>
    <t>Lisa</t>
  </si>
  <si>
    <t>Stewart</t>
  </si>
  <si>
    <t>Nancy</t>
  </si>
  <si>
    <t>Sanchez</t>
  </si>
  <si>
    <t>Betty</t>
  </si>
  <si>
    <t>Rogers</t>
  </si>
  <si>
    <t>Helen</t>
  </si>
  <si>
    <t>Reed</t>
  </si>
  <si>
    <t>Sandra</t>
  </si>
  <si>
    <t>Cook</t>
  </si>
  <si>
    <t>Morgan</t>
  </si>
  <si>
    <t>Carol</t>
  </si>
  <si>
    <t>Ruth</t>
  </si>
  <si>
    <t>Murphy</t>
  </si>
  <si>
    <t>Sharon</t>
  </si>
  <si>
    <t>Bailey</t>
  </si>
  <si>
    <t>Michelle</t>
  </si>
  <si>
    <t>Rivera</t>
  </si>
  <si>
    <t>Laura</t>
  </si>
  <si>
    <t>Cooper</t>
  </si>
  <si>
    <t>Richardson</t>
  </si>
  <si>
    <t>Kimberly</t>
  </si>
  <si>
    <t>Deborah</t>
  </si>
  <si>
    <t>Howard</t>
  </si>
  <si>
    <t>Ward</t>
  </si>
  <si>
    <t>Shirley</t>
  </si>
  <si>
    <t>Torres</t>
  </si>
  <si>
    <t>Cynthia</t>
  </si>
  <si>
    <t>Peterson</t>
  </si>
  <si>
    <t>Gray</t>
  </si>
  <si>
    <t>Ramirez</t>
  </si>
  <si>
    <t>Brenda</t>
  </si>
  <si>
    <t>Watson</t>
  </si>
  <si>
    <t>Anna</t>
  </si>
  <si>
    <t>Brooks</t>
  </si>
  <si>
    <t>Rebecca</t>
  </si>
  <si>
    <t>Kelly</t>
  </si>
  <si>
    <t>Virginia</t>
  </si>
  <si>
    <t>Sanders</t>
  </si>
  <si>
    <t>Kathleen</t>
  </si>
  <si>
    <t>Price</t>
  </si>
  <si>
    <t>Pamela</t>
  </si>
  <si>
    <t>Wilbert</t>
  </si>
  <si>
    <t>Mills</t>
  </si>
  <si>
    <t>Willis</t>
  </si>
  <si>
    <t>Wheeler</t>
  </si>
  <si>
    <t>Chapman</t>
  </si>
  <si>
    <t>Morrison</t>
  </si>
  <si>
    <t>First</t>
  </si>
  <si>
    <t>Grade %</t>
  </si>
  <si>
    <t>Grade</t>
  </si>
  <si>
    <t>Birthday</t>
  </si>
  <si>
    <t>Age</t>
  </si>
  <si>
    <t>A</t>
  </si>
  <si>
    <t>B</t>
  </si>
  <si>
    <t>C</t>
  </si>
  <si>
    <t>D</t>
  </si>
  <si>
    <t>F</t>
  </si>
  <si>
    <t>Available Balance</t>
  </si>
  <si>
    <t>Pass/Fail</t>
  </si>
  <si>
    <t>Name</t>
  </si>
  <si>
    <t>Goals Mtg</t>
  </si>
  <si>
    <t>Raymond Adams</t>
  </si>
  <si>
    <t>Timothy Allen</t>
  </si>
  <si>
    <t>Christopher Anderson</t>
  </si>
  <si>
    <t>Michelle Bailey</t>
  </si>
  <si>
    <t>Gregory Baker</t>
  </si>
  <si>
    <t>Ruth Bell</t>
  </si>
  <si>
    <t>Rebecca Brooks</t>
  </si>
  <si>
    <t>William Brown</t>
  </si>
  <si>
    <t>Maria Campbell</t>
  </si>
  <si>
    <t>Mary Carter</t>
  </si>
  <si>
    <t>Ronald Clark</t>
  </si>
  <si>
    <t>Lisa Collins</t>
  </si>
  <si>
    <t>Donna Cook</t>
  </si>
  <si>
    <t>Sarah Cooper</t>
  </si>
  <si>
    <t>Deborah Cox</t>
  </si>
  <si>
    <t>David Davis</t>
  </si>
  <si>
    <t>Dorothy Edwards</t>
  </si>
  <si>
    <t>Margaret Evans</t>
  </si>
  <si>
    <t>Steven Garcia</t>
  </si>
  <si>
    <t>Joshua Gonzalez</t>
  </si>
  <si>
    <t>Melissa Gray</t>
  </si>
  <si>
    <t>Andrew Green</t>
  </si>
  <si>
    <t>Gary Hall</t>
  </si>
  <si>
    <t>Donald Harris</t>
  </si>
  <si>
    <t>Larry Hernandez</t>
  </si>
  <si>
    <t>Eric Hill</t>
  </si>
  <si>
    <t>Jessica Howard</t>
  </si>
  <si>
    <t>Paul Jackson</t>
  </si>
  <si>
    <t>Amy James</t>
  </si>
  <si>
    <t>John Johnson</t>
  </si>
  <si>
    <t>Michael Jones</t>
  </si>
  <si>
    <t>Virginia Kelly</t>
  </si>
  <si>
    <t>Jeffrey King</t>
  </si>
  <si>
    <t>Jason Lee</t>
  </si>
  <si>
    <t>Kevin Lewis</t>
  </si>
  <si>
    <t>Scott Lopez</t>
  </si>
  <si>
    <t>George Martin</t>
  </si>
  <si>
    <t># of Funds</t>
  </si>
  <si>
    <t>Total of Funds</t>
  </si>
  <si>
    <t>Beg. Bal</t>
  </si>
  <si>
    <t>Musician</t>
  </si>
  <si>
    <t>Genre</t>
  </si>
  <si>
    <t xml:space="preserve">Donors </t>
  </si>
  <si>
    <t>Pay Rate</t>
  </si>
  <si>
    <t>Aaliyah</t>
  </si>
  <si>
    <t>Pop</t>
  </si>
  <si>
    <t>Yes</t>
  </si>
  <si>
    <t>Armstrong, Louis</t>
  </si>
  <si>
    <t>Jazz</t>
  </si>
  <si>
    <t>No</t>
  </si>
  <si>
    <t>Bach, Johann Sebastian</t>
  </si>
  <si>
    <t>Classical</t>
  </si>
  <si>
    <t>Berry, Chuck</t>
  </si>
  <si>
    <t>Rock</t>
  </si>
  <si>
    <t>Bowie, David</t>
  </si>
  <si>
    <t>Brown, James</t>
  </si>
  <si>
    <t>Funk</t>
  </si>
  <si>
    <t>Cash, Johnny</t>
  </si>
  <si>
    <t>Country</t>
  </si>
  <si>
    <t>Chopin, Frederic</t>
  </si>
  <si>
    <t>Cole, Nat King</t>
  </si>
  <si>
    <t>Coltrane, John</t>
  </si>
  <si>
    <t>Davis, Miles</t>
  </si>
  <si>
    <t>Davis, Sammy</t>
  </si>
  <si>
    <t>Denver, John</t>
  </si>
  <si>
    <t>Folk</t>
  </si>
  <si>
    <t>Ellington, Duke</t>
  </si>
  <si>
    <t>Fitzgerald, Ella</t>
  </si>
  <si>
    <t>Garcia, Jerry</t>
  </si>
  <si>
    <t>Gaye, Marvin</t>
  </si>
  <si>
    <t>R&amp;B</t>
  </si>
  <si>
    <t>Harrison, George</t>
  </si>
  <si>
    <t>Hendrix, Jimi</t>
  </si>
  <si>
    <t>Holiday, Billie</t>
  </si>
  <si>
    <t>Holly, Buddy</t>
  </si>
  <si>
    <t>Houston, Whitney</t>
  </si>
  <si>
    <t>James, Etta</t>
  </si>
  <si>
    <t>Joplin, Janis</t>
  </si>
  <si>
    <t>Lennon, John</t>
  </si>
  <si>
    <t>Marley, Bob</t>
  </si>
  <si>
    <t>Reggae</t>
  </si>
  <si>
    <t>Martin, Dean</t>
  </si>
  <si>
    <t>Mercury, Freddie</t>
  </si>
  <si>
    <t>Miller, Glenn</t>
  </si>
  <si>
    <t>Mozart, Wolfgang Amadeus</t>
  </si>
  <si>
    <t>Orbison, Roy</t>
  </si>
  <si>
    <t>Parker, Charlie</t>
  </si>
  <si>
    <t>Presley, Elvis</t>
  </si>
  <si>
    <t>Redding, Otis</t>
  </si>
  <si>
    <t>Sinatra, Frank</t>
  </si>
  <si>
    <t>Winehouse, Amy</t>
  </si>
  <si>
    <t>Total Assigned</t>
  </si>
  <si>
    <t>Desserts</t>
  </si>
  <si>
    <t>Monday</t>
  </si>
  <si>
    <t>Tuesday</t>
  </si>
  <si>
    <t>Wednesday</t>
  </si>
  <si>
    <t>Thursday</t>
  </si>
  <si>
    <t>Friday</t>
  </si>
  <si>
    <t>Saturday</t>
  </si>
  <si>
    <t>Sunday</t>
  </si>
  <si>
    <t>Weekend Totals</t>
  </si>
  <si>
    <t>Week Totals</t>
  </si>
  <si>
    <t>Average</t>
  </si>
  <si>
    <t>Max</t>
  </si>
  <si>
    <t>Min</t>
  </si>
  <si>
    <t>Chocolate Pie</t>
  </si>
  <si>
    <t>Apple Strudel</t>
  </si>
  <si>
    <t>Cheesecake</t>
  </si>
  <si>
    <t>Snickerdoodle Cookies</t>
  </si>
  <si>
    <t>Annual Sales</t>
  </si>
  <si>
    <t>Daily Totals</t>
  </si>
  <si>
    <t>Bonus</t>
  </si>
  <si>
    <t>Employee Name</t>
  </si>
  <si>
    <t>Salary</t>
  </si>
  <si>
    <t>Tax Rate</t>
  </si>
  <si>
    <t>Income</t>
  </si>
  <si>
    <t>Pay &gt; $60,000</t>
  </si>
  <si>
    <t>Amount</t>
  </si>
  <si>
    <t>Miller</t>
  </si>
  <si>
    <t>Scholarship</t>
  </si>
  <si>
    <t>Letter Grade</t>
  </si>
  <si>
    <t>Sort by Grade:</t>
  </si>
  <si>
    <t>Unique Names</t>
  </si>
  <si>
    <t>Today Function</t>
  </si>
  <si>
    <t>Dessert</t>
  </si>
  <si>
    <t>Select from:</t>
  </si>
  <si>
    <t>Years Employed</t>
  </si>
  <si>
    <t>Solution</t>
  </si>
  <si>
    <t>Grade =IFS</t>
  </si>
  <si>
    <t>Grade =IF</t>
  </si>
  <si>
    <t>Solutions</t>
  </si>
  <si>
    <t>Unhide for solution</t>
  </si>
  <si>
    <t>VLOOKUP</t>
  </si>
  <si>
    <t>Solution:</t>
  </si>
  <si>
    <t>Enter Formula in C2</t>
  </si>
  <si>
    <t>Enter Formulas in E2 and F2 respectively</t>
  </si>
  <si>
    <t>Enter formula in D2</t>
  </si>
  <si>
    <t>enter in D2</t>
  </si>
  <si>
    <t>enter in E2</t>
  </si>
  <si>
    <t>DATEDIF(earlier date, later date, "Y")</t>
  </si>
  <si>
    <t>Y=Years</t>
  </si>
  <si>
    <t>M=Months</t>
  </si>
  <si>
    <t>D= Days</t>
  </si>
  <si>
    <t>Items sold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</si>
</sst>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1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1"/>
      <color rgb="FF3F3F76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5">
    <xf numFmtId="0" fontId="0" fillId="0" borderId="0"/>
    <xf numFmtId="0" fontId="1" fillId="2" borderId="0" applyNumberFormat="0" applyBorder="0" applyAlignment="0" applyProtection="0"/>
    <xf numFmtId="9" fontId="2" fillId="0" borderId="0" applyFont="0" applyFill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5" fillId="5" borderId="2" applyNumberFormat="0" applyAlignment="0" applyProtection="0"/>
    <xf numFmtId="0" fontId="6" fillId="5" borderId="1" applyNumberFormat="0" applyAlignment="0" applyProtection="0"/>
    <xf numFmtId="0" fontId="2" fillId="6" borderId="0" applyNumberFormat="0" applyBorder="0" applyAlignment="0" applyProtection="0"/>
    <xf numFmtId="0" fontId="8" fillId="0" borderId="0"/>
    <xf numFmtId="0" fontId="1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44" fontId="2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vertical="center" wrapText="1"/>
    </xf>
    <xf numFmtId="164" fontId="0" fillId="0" borderId="0" xfId="0" applyNumberFormat="1"/>
    <xf numFmtId="0" fontId="1" fillId="2" borderId="0" xfId="1"/>
    <xf numFmtId="164" fontId="1" fillId="2" borderId="0" xfId="1" applyNumberFormat="1"/>
    <xf numFmtId="0" fontId="1" fillId="2" borderId="0" xfId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/>
    <xf numFmtId="8" fontId="1" fillId="2" borderId="0" xfId="1" applyNumberFormat="1"/>
    <xf numFmtId="8" fontId="0" fillId="0" borderId="0" xfId="0" applyNumberFormat="1"/>
    <xf numFmtId="0" fontId="0" fillId="0" borderId="0" xfId="2" applyNumberFormat="1" applyFont="1"/>
    <xf numFmtId="0" fontId="3" fillId="3" borderId="0" xfId="3"/>
    <xf numFmtId="0" fontId="0" fillId="0" borderId="0" xfId="0" applyAlignment="1">
      <alignment vertical="center"/>
    </xf>
    <xf numFmtId="0" fontId="7" fillId="6" borderId="0" xfId="7" applyFont="1"/>
    <xf numFmtId="0" fontId="7" fillId="6" borderId="0" xfId="7" applyNumberFormat="1" applyFont="1"/>
    <xf numFmtId="0" fontId="7" fillId="0" borderId="0" xfId="0" applyFont="1"/>
    <xf numFmtId="0" fontId="4" fillId="4" borderId="1" xfId="4"/>
    <xf numFmtId="0" fontId="5" fillId="5" borderId="2" xfId="5"/>
    <xf numFmtId="0" fontId="6" fillId="5" borderId="1" xfId="6"/>
    <xf numFmtId="164" fontId="6" fillId="5" borderId="1" xfId="6" applyNumberFormat="1"/>
    <xf numFmtId="1" fontId="7" fillId="6" borderId="0" xfId="7" applyNumberFormat="1" applyFont="1"/>
    <xf numFmtId="1" fontId="0" fillId="0" borderId="0" xfId="0" applyNumberFormat="1"/>
    <xf numFmtId="0" fontId="9" fillId="0" borderId="0" xfId="8" applyFont="1"/>
    <xf numFmtId="0" fontId="9" fillId="0" borderId="0" xfId="8" applyFont="1" applyAlignment="1">
      <alignment horizontal="left"/>
    </xf>
    <xf numFmtId="0" fontId="8" fillId="0" borderId="0" xfId="8"/>
    <xf numFmtId="0" fontId="10" fillId="0" borderId="0" xfId="8" applyFont="1"/>
    <xf numFmtId="0" fontId="10" fillId="0" borderId="0" xfId="8" applyFont="1" applyAlignment="1">
      <alignment horizontal="left"/>
    </xf>
    <xf numFmtId="164" fontId="10" fillId="0" borderId="0" xfId="8" applyNumberFormat="1" applyFont="1"/>
    <xf numFmtId="0" fontId="1" fillId="7" borderId="0" xfId="9"/>
    <xf numFmtId="0" fontId="2" fillId="8" borderId="0" xfId="10"/>
    <xf numFmtId="165" fontId="7" fillId="6" borderId="0" xfId="7" applyNumberFormat="1" applyFont="1"/>
    <xf numFmtId="165" fontId="0" fillId="0" borderId="0" xfId="0" applyNumberFormat="1"/>
    <xf numFmtId="0" fontId="7" fillId="9" borderId="0" xfId="11" applyFont="1"/>
    <xf numFmtId="165" fontId="7" fillId="9" borderId="0" xfId="11" applyNumberFormat="1" applyFont="1"/>
    <xf numFmtId="9" fontId="0" fillId="0" borderId="0" xfId="0" applyNumberFormat="1"/>
    <xf numFmtId="165" fontId="7" fillId="0" borderId="0" xfId="0" applyNumberFormat="1" applyFont="1"/>
    <xf numFmtId="165" fontId="7" fillId="10" borderId="0" xfId="0" applyNumberFormat="1" applyFont="1" applyFill="1"/>
    <xf numFmtId="0" fontId="7" fillId="10" borderId="0" xfId="0" applyFont="1" applyFill="1"/>
    <xf numFmtId="165" fontId="0" fillId="10" borderId="0" xfId="0" applyNumberFormat="1" applyFill="1"/>
    <xf numFmtId="9" fontId="0" fillId="10" borderId="0" xfId="0" applyNumberFormat="1" applyFill="1"/>
    <xf numFmtId="9" fontId="7" fillId="9" borderId="0" xfId="11" applyNumberFormat="1" applyFont="1"/>
    <xf numFmtId="0" fontId="0" fillId="10" borderId="0" xfId="0" applyFill="1"/>
    <xf numFmtId="14" fontId="6" fillId="5" borderId="1" xfId="6" applyNumberFormat="1"/>
    <xf numFmtId="0" fontId="11" fillId="3" borderId="0" xfId="3" applyFont="1"/>
    <xf numFmtId="165" fontId="7" fillId="11" borderId="0" xfId="0" applyNumberFormat="1" applyFont="1" applyFill="1"/>
    <xf numFmtId="0" fontId="7" fillId="13" borderId="0" xfId="13" applyFont="1"/>
    <xf numFmtId="0" fontId="7" fillId="12" borderId="0" xfId="12" applyFont="1"/>
    <xf numFmtId="8" fontId="7" fillId="13" borderId="0" xfId="13" applyNumberFormat="1" applyFont="1"/>
    <xf numFmtId="0" fontId="12" fillId="4" borderId="1" xfId="4" applyFont="1"/>
    <xf numFmtId="0" fontId="0" fillId="11" borderId="0" xfId="0" applyFill="1"/>
    <xf numFmtId="9" fontId="0" fillId="0" borderId="0" xfId="2" applyFont="1"/>
    <xf numFmtId="164" fontId="0" fillId="0" borderId="0" xfId="14" applyNumberFormat="1" applyFont="1" applyFill="1"/>
    <xf numFmtId="0" fontId="7" fillId="0" borderId="0" xfId="0" applyFont="1" applyAlignment="1">
      <alignment horizontal="right"/>
    </xf>
    <xf numFmtId="0" fontId="0" fillId="14" borderId="0" xfId="0" applyFill="1"/>
  </cellXfs>
  <cellStyles count="15">
    <cellStyle name="20% - Accent3" xfId="10" builtinId="38"/>
    <cellStyle name="40% - Accent1" xfId="11" builtinId="31"/>
    <cellStyle name="40% - Accent6" xfId="7" builtinId="51"/>
    <cellStyle name="60% - Accent3" xfId="12" builtinId="40"/>
    <cellStyle name="60% - Accent6" xfId="13" builtinId="52"/>
    <cellStyle name="Accent3" xfId="9" builtinId="37"/>
    <cellStyle name="Accent5" xfId="1" builtinId="45"/>
    <cellStyle name="Calculation" xfId="6" builtinId="22"/>
    <cellStyle name="Currency" xfId="14" builtinId="4"/>
    <cellStyle name="Good" xfId="3" builtinId="26"/>
    <cellStyle name="Input" xfId="4" builtinId="20"/>
    <cellStyle name="Normal" xfId="0" builtinId="0"/>
    <cellStyle name="Normal 2" xfId="8" xr:uid="{00000000-0005-0000-0000-000009000000}"/>
    <cellStyle name="Output" xfId="5" builtinId="21"/>
    <cellStyle name="Percent" xfId="2" builtinId="5"/>
  </cellStyles>
  <dxfs count="1"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DemoValidation!$A$2</c:f>
              <c:strCache>
                <c:ptCount val="1"/>
                <c:pt idx="0">
                  <c:v>Chocolate Pie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DemoValidation!$B$1:$H$1</c:f>
              <c:strCache>
                <c:ptCount val="7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  <c:pt idx="5">
                  <c:v>Saturday</c:v>
                </c:pt>
                <c:pt idx="6">
                  <c:v>Sunday</c:v>
                </c:pt>
              </c:strCache>
            </c:strRef>
          </c:cat>
          <c:val>
            <c:numRef>
              <c:f>DemoValidation!$B$2:$H$2</c:f>
              <c:numCache>
                <c:formatCode>General</c:formatCode>
                <c:ptCount val="7"/>
                <c:pt idx="0">
                  <c:v>15</c:v>
                </c:pt>
                <c:pt idx="1">
                  <c:v>8</c:v>
                </c:pt>
                <c:pt idx="2">
                  <c:v>9</c:v>
                </c:pt>
                <c:pt idx="3">
                  <c:v>25</c:v>
                </c:pt>
                <c:pt idx="4">
                  <c:v>10</c:v>
                </c:pt>
                <c:pt idx="5">
                  <c:v>42</c:v>
                </c:pt>
                <c:pt idx="6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7B-4B52-9C47-2CD27530497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742639"/>
        <c:axId val="15740143"/>
      </c:lineChart>
      <c:catAx>
        <c:axId val="15742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40143"/>
        <c:crosses val="autoZero"/>
        <c:auto val="1"/>
        <c:lblAlgn val="ctr"/>
        <c:lblOffset val="100"/>
        <c:noMultiLvlLbl val="0"/>
      </c:catAx>
      <c:valAx>
        <c:axId val="15740143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57426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77666</xdr:colOff>
      <xdr:row>2</xdr:row>
      <xdr:rowOff>27110</xdr:rowOff>
    </xdr:from>
    <xdr:to>
      <xdr:col>8</xdr:col>
      <xdr:colOff>300404</xdr:colOff>
      <xdr:row>8</xdr:row>
      <xdr:rowOff>168520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462954" y="378802"/>
          <a:ext cx="2816469" cy="12844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FF0000"/>
              </a:solidFill>
            </a:rPr>
            <a:t>Challenge</a:t>
          </a:r>
          <a:r>
            <a:rPr lang="en-US" sz="1100" b="1" baseline="0">
              <a:solidFill>
                <a:srgbClr val="FF0000"/>
              </a:solidFill>
            </a:rPr>
            <a:t> 1:</a:t>
          </a:r>
          <a:endParaRPr lang="en-US" sz="1100" b="1">
            <a:solidFill>
              <a:srgbClr val="FF0000"/>
            </a:solidFill>
          </a:endParaRPr>
        </a:p>
        <a:p>
          <a:r>
            <a:rPr lang="en-US" sz="1100"/>
            <a:t>1. Create formula to say "Yes" or "No" in column E: is their pay greater than $60,000?</a:t>
          </a:r>
        </a:p>
        <a:p>
          <a:endParaRPr lang="en-US" sz="1100"/>
        </a:p>
        <a:p>
          <a:r>
            <a:rPr lang="en-US" sz="1100"/>
            <a:t>2. Highlight the top 10 highest pay rates</a:t>
          </a:r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77666</xdr:colOff>
      <xdr:row>2</xdr:row>
      <xdr:rowOff>27110</xdr:rowOff>
    </xdr:from>
    <xdr:to>
      <xdr:col>8</xdr:col>
      <xdr:colOff>300404</xdr:colOff>
      <xdr:row>8</xdr:row>
      <xdr:rowOff>168520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10E057B-8CAC-436D-89D9-E25526BBF0E6}"/>
            </a:ext>
          </a:extLst>
        </xdr:cNvPr>
        <xdr:cNvSpPr txBox="1"/>
      </xdr:nvSpPr>
      <xdr:spPr>
        <a:xfrm>
          <a:off x="5468816" y="379535"/>
          <a:ext cx="2823063" cy="12844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FF0000"/>
              </a:solidFill>
            </a:rPr>
            <a:t>Challenge</a:t>
          </a:r>
          <a:r>
            <a:rPr lang="en-US" sz="1100" b="1" baseline="0">
              <a:solidFill>
                <a:srgbClr val="FF0000"/>
              </a:solidFill>
            </a:rPr>
            <a:t> 1:</a:t>
          </a:r>
          <a:endParaRPr lang="en-US" sz="1100" b="1">
            <a:solidFill>
              <a:srgbClr val="FF0000"/>
            </a:solidFill>
          </a:endParaRPr>
        </a:p>
        <a:p>
          <a:r>
            <a:rPr lang="en-US" sz="1100"/>
            <a:t>1. Create formula to say "Yes" or "No" in column E: is their pay greater than $60,000?</a:t>
          </a:r>
        </a:p>
        <a:p>
          <a:endParaRPr lang="en-US" sz="1100"/>
        </a:p>
        <a:p>
          <a:r>
            <a:rPr lang="en-US" sz="1100"/>
            <a:t>2. Highlight the top 10 highest pay rates</a:t>
          </a:r>
        </a:p>
        <a:p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4</xdr:row>
      <xdr:rowOff>57150</xdr:rowOff>
    </xdr:from>
    <xdr:to>
      <xdr:col>8</xdr:col>
      <xdr:colOff>847725</xdr:colOff>
      <xdr:row>6</xdr:row>
      <xdr:rowOff>57150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0CC7153-E87B-49D3-B465-1B48DD424B18}"/>
            </a:ext>
          </a:extLst>
        </xdr:cNvPr>
        <xdr:cNvSpPr txBox="1"/>
      </xdr:nvSpPr>
      <xdr:spPr>
        <a:xfrm>
          <a:off x="6553200" y="819150"/>
          <a:ext cx="2381250" cy="381000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 b="1"/>
            <a:t>Fictional Data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8</xdr:row>
      <xdr:rowOff>142875</xdr:rowOff>
    </xdr:from>
    <xdr:to>
      <xdr:col>8</xdr:col>
      <xdr:colOff>57150</xdr:colOff>
      <xdr:row>10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D8BAB85-EFE9-4F0D-AFF2-EA2EA33C3369}"/>
            </a:ext>
          </a:extLst>
        </xdr:cNvPr>
        <xdr:cNvSpPr txBox="1"/>
      </xdr:nvSpPr>
      <xdr:spPr>
        <a:xfrm>
          <a:off x="6315075" y="1666875"/>
          <a:ext cx="2381250" cy="381000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 b="1"/>
            <a:t>Fictional Data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16</xdr:row>
      <xdr:rowOff>76200</xdr:rowOff>
    </xdr:from>
    <xdr:to>
      <xdr:col>8</xdr:col>
      <xdr:colOff>0</xdr:colOff>
      <xdr:row>18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322F2AE-1316-49B8-80B6-C3CF87902013}"/>
            </a:ext>
          </a:extLst>
        </xdr:cNvPr>
        <xdr:cNvSpPr txBox="1"/>
      </xdr:nvSpPr>
      <xdr:spPr>
        <a:xfrm>
          <a:off x="5172075" y="3124200"/>
          <a:ext cx="2381250" cy="381000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 b="1"/>
            <a:t>Fictional Data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88166</xdr:colOff>
      <xdr:row>16</xdr:row>
      <xdr:rowOff>42984</xdr:rowOff>
    </xdr:from>
    <xdr:to>
      <xdr:col>10</xdr:col>
      <xdr:colOff>234461</xdr:colOff>
      <xdr:row>18</xdr:row>
      <xdr:rowOff>42984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A3D4060-9BE8-4CDA-A126-BB6C130DEF2F}"/>
            </a:ext>
          </a:extLst>
        </xdr:cNvPr>
        <xdr:cNvSpPr txBox="1"/>
      </xdr:nvSpPr>
      <xdr:spPr>
        <a:xfrm>
          <a:off x="7700839" y="2981080"/>
          <a:ext cx="1970699" cy="366346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 b="1"/>
            <a:t>Fictional Data</a:t>
          </a:r>
        </a:p>
      </xdr:txBody>
    </xdr:sp>
    <xdr:clientData/>
  </xdr:twoCellAnchor>
  <xdr:twoCellAnchor>
    <xdr:from>
      <xdr:col>7</xdr:col>
      <xdr:colOff>39809</xdr:colOff>
      <xdr:row>0</xdr:row>
      <xdr:rowOff>36633</xdr:rowOff>
    </xdr:from>
    <xdr:to>
      <xdr:col>10</xdr:col>
      <xdr:colOff>556847</xdr:colOff>
      <xdr:row>15</xdr:row>
      <xdr:rowOff>48114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0C9A1EB-7C59-4E2B-8227-B8821733DE4C}"/>
            </a:ext>
          </a:extLst>
        </xdr:cNvPr>
        <xdr:cNvSpPr txBox="1"/>
      </xdr:nvSpPr>
      <xdr:spPr>
        <a:xfrm>
          <a:off x="7652482" y="36633"/>
          <a:ext cx="2341442" cy="276640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FF0000"/>
              </a:solidFill>
            </a:rPr>
            <a:t>Challenge</a:t>
          </a:r>
          <a:r>
            <a:rPr lang="en-US" sz="1100" b="1" baseline="0">
              <a:solidFill>
                <a:srgbClr val="FF0000"/>
              </a:solidFill>
            </a:rPr>
            <a:t> 2:</a:t>
          </a:r>
          <a:endParaRPr lang="en-US" sz="1100" b="1">
            <a:solidFill>
              <a:srgbClr val="FF0000"/>
            </a:solidFill>
          </a:endParaRPr>
        </a:p>
        <a:p>
          <a:r>
            <a:rPr lang="en-US" sz="1100"/>
            <a:t>Using </a:t>
          </a:r>
          <a:r>
            <a:rPr lang="en-US" sz="1100" baseline="0"/>
            <a:t>VLOOKUP</a:t>
          </a:r>
          <a:r>
            <a:rPr lang="en-US" sz="1100"/>
            <a:t>,</a:t>
          </a:r>
          <a:r>
            <a:rPr lang="en-US" sz="1100" baseline="0"/>
            <a:t> c</a:t>
          </a:r>
          <a:r>
            <a:rPr lang="en-US" sz="1100"/>
            <a:t>reate a formula in</a:t>
          </a:r>
          <a:r>
            <a:rPr lang="en-US" sz="1100" baseline="0"/>
            <a:t> D2 to calculate Timothy's grade using the green box in Columns F and G. Use Autofill to complete the column.</a:t>
          </a:r>
        </a:p>
        <a:p>
          <a:endParaRPr lang="en-US" sz="1100" baseline="0"/>
        </a:p>
        <a:p>
          <a:r>
            <a:rPr lang="en-US" sz="1100" baseline="0"/>
            <a:t>*Hint 2: Depending on how you build this, you may need an absolute reference.</a:t>
          </a:r>
        </a:p>
        <a:p>
          <a:endParaRPr lang="en-US" sz="1100" baseline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99647</xdr:colOff>
      <xdr:row>13</xdr:row>
      <xdr:rowOff>58615</xdr:rowOff>
    </xdr:from>
    <xdr:to>
      <xdr:col>11</xdr:col>
      <xdr:colOff>630116</xdr:colOff>
      <xdr:row>15</xdr:row>
      <xdr:rowOff>14653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779465D-8B2D-4D2C-A96B-F4B9DDD57EA6}"/>
            </a:ext>
          </a:extLst>
        </xdr:cNvPr>
        <xdr:cNvSpPr txBox="1"/>
      </xdr:nvSpPr>
      <xdr:spPr>
        <a:xfrm>
          <a:off x="7111512" y="2535115"/>
          <a:ext cx="2288931" cy="337038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 b="1"/>
            <a:t>Fictional Data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3</xdr:row>
      <xdr:rowOff>47625</xdr:rowOff>
    </xdr:from>
    <xdr:to>
      <xdr:col>7</xdr:col>
      <xdr:colOff>228600</xdr:colOff>
      <xdr:row>8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35FB00E-A48E-4ED2-A36A-179639249B2E}"/>
            </a:ext>
          </a:extLst>
        </xdr:cNvPr>
        <xdr:cNvSpPr txBox="1"/>
      </xdr:nvSpPr>
      <xdr:spPr>
        <a:xfrm>
          <a:off x="885825" y="619125"/>
          <a:ext cx="3609975" cy="1085850"/>
        </a:xfrm>
        <a:prstGeom prst="round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Subsequent</a:t>
          </a:r>
          <a:r>
            <a:rPr lang="en-US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sheets contain supplemental exercises.</a:t>
          </a:r>
          <a:endParaRPr lang="en-US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5</xdr:row>
      <xdr:rowOff>142875</xdr:rowOff>
    </xdr:from>
    <xdr:to>
      <xdr:col>8</xdr:col>
      <xdr:colOff>57150</xdr:colOff>
      <xdr:row>7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4B8BEE0-BDE4-434D-A02B-E90F027578D4}"/>
            </a:ext>
          </a:extLst>
        </xdr:cNvPr>
        <xdr:cNvSpPr txBox="1"/>
      </xdr:nvSpPr>
      <xdr:spPr>
        <a:xfrm>
          <a:off x="4886325" y="1666875"/>
          <a:ext cx="2381250" cy="381000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 b="1"/>
            <a:t>Fictional Data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149712</xdr:colOff>
      <xdr:row>2</xdr:row>
      <xdr:rowOff>6350</xdr:rowOff>
    </xdr:from>
    <xdr:to>
      <xdr:col>16</xdr:col>
      <xdr:colOff>77420</xdr:colOff>
      <xdr:row>3</xdr:row>
      <xdr:rowOff>131884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FE1242E-DABF-4D21-A182-52109A8BAD45}"/>
            </a:ext>
          </a:extLst>
        </xdr:cNvPr>
        <xdr:cNvSpPr txBox="1"/>
      </xdr:nvSpPr>
      <xdr:spPr>
        <a:xfrm>
          <a:off x="9828577" y="372696"/>
          <a:ext cx="1752112" cy="316034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 b="1"/>
            <a:t>Fictional Data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367862</xdr:colOff>
      <xdr:row>4</xdr:row>
      <xdr:rowOff>21021</xdr:rowOff>
    </xdr:from>
    <xdr:to>
      <xdr:col>6</xdr:col>
      <xdr:colOff>505810</xdr:colOff>
      <xdr:row>18</xdr:row>
      <xdr:rowOff>97221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542F9A-B9AB-43CA-AB6A-AF96198438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T6"/>
  <sheetViews>
    <sheetView tabSelected="1" zoomScale="130" zoomScaleNormal="130" workbookViewId="0"/>
  </sheetViews>
  <sheetFormatPr defaultRowHeight="15" x14ac:dyDescent="0.25"/>
  <cols>
    <col min="1" max="1" width="22.42578125" customWidth="1"/>
    <col min="2" max="2" width="15.5703125" customWidth="1"/>
    <col min="3" max="8" width="11.7109375" customWidth="1"/>
    <col min="9" max="9" width="18.28515625" customWidth="1"/>
    <col min="10" max="10" width="13.7109375" customWidth="1"/>
    <col min="11" max="13" width="11.7109375" customWidth="1"/>
    <col min="15" max="15" width="18.5703125" bestFit="1" customWidth="1"/>
    <col min="16" max="16" width="15.42578125" hidden="1" customWidth="1"/>
    <col min="17" max="17" width="11.85546875" hidden="1" customWidth="1"/>
    <col min="18" max="20" width="0" hidden="1" customWidth="1"/>
  </cols>
  <sheetData>
    <row r="1" spans="1:20" x14ac:dyDescent="0.25">
      <c r="A1" s="28" t="s">
        <v>261</v>
      </c>
      <c r="B1" s="28" t="s">
        <v>262</v>
      </c>
      <c r="C1" s="28" t="s">
        <v>263</v>
      </c>
      <c r="D1" s="28" t="s">
        <v>264</v>
      </c>
      <c r="E1" s="28" t="s">
        <v>265</v>
      </c>
      <c r="F1" s="28" t="s">
        <v>266</v>
      </c>
      <c r="G1" s="28" t="s">
        <v>267</v>
      </c>
      <c r="H1" s="28" t="s">
        <v>268</v>
      </c>
      <c r="I1" s="28" t="s">
        <v>269</v>
      </c>
      <c r="J1" s="28" t="s">
        <v>270</v>
      </c>
      <c r="K1" s="28" t="s">
        <v>271</v>
      </c>
      <c r="L1" s="28" t="s">
        <v>272</v>
      </c>
      <c r="M1" s="28" t="s">
        <v>273</v>
      </c>
      <c r="O1" s="44" t="s">
        <v>300</v>
      </c>
      <c r="P1" s="28" t="s">
        <v>269</v>
      </c>
      <c r="Q1" s="28" t="s">
        <v>270</v>
      </c>
      <c r="R1" s="28" t="s">
        <v>271</v>
      </c>
      <c r="S1" s="28" t="s">
        <v>272</v>
      </c>
      <c r="T1" s="28" t="s">
        <v>273</v>
      </c>
    </row>
    <row r="2" spans="1:20" x14ac:dyDescent="0.25">
      <c r="A2" s="29" t="s">
        <v>274</v>
      </c>
      <c r="B2">
        <v>15</v>
      </c>
      <c r="C2">
        <v>8</v>
      </c>
      <c r="D2">
        <v>9</v>
      </c>
      <c r="E2">
        <v>25</v>
      </c>
      <c r="F2">
        <v>10</v>
      </c>
      <c r="G2">
        <v>42</v>
      </c>
      <c r="H2">
        <v>55</v>
      </c>
      <c r="I2" s="16"/>
      <c r="J2" s="16"/>
      <c r="K2" s="16"/>
      <c r="L2" s="16"/>
      <c r="M2" s="16"/>
      <c r="P2">
        <f>G2+H2</f>
        <v>97</v>
      </c>
      <c r="Q2">
        <f>SUM(B2:H2)</f>
        <v>164</v>
      </c>
      <c r="R2">
        <f>AVERAGE(B2:H2)</f>
        <v>23.428571428571427</v>
      </c>
      <c r="S2">
        <f>MAX(B2:H2)</f>
        <v>55</v>
      </c>
      <c r="T2">
        <f>MIN(B2:H2)</f>
        <v>8</v>
      </c>
    </row>
    <row r="3" spans="1:20" x14ac:dyDescent="0.25">
      <c r="A3" s="29" t="s">
        <v>275</v>
      </c>
      <c r="B3">
        <v>4</v>
      </c>
      <c r="C3">
        <v>17</v>
      </c>
      <c r="D3">
        <v>12</v>
      </c>
      <c r="E3">
        <v>44</v>
      </c>
      <c r="F3">
        <v>35</v>
      </c>
      <c r="G3">
        <v>74</v>
      </c>
      <c r="H3">
        <v>70</v>
      </c>
      <c r="I3" s="16"/>
      <c r="J3" s="16"/>
      <c r="K3" s="16"/>
      <c r="L3" s="16"/>
      <c r="M3" s="16"/>
      <c r="P3">
        <f t="shared" ref="P3:P5" si="0">G3+H3</f>
        <v>144</v>
      </c>
      <c r="Q3">
        <f t="shared" ref="Q3:Q5" si="1">SUM(B3:H3)</f>
        <v>256</v>
      </c>
      <c r="R3">
        <f t="shared" ref="R3:R5" si="2">AVERAGE(B3:H3)</f>
        <v>36.571428571428569</v>
      </c>
      <c r="S3">
        <f t="shared" ref="S3:S5" si="3">MAX(B3:H3)</f>
        <v>74</v>
      </c>
      <c r="T3">
        <f t="shared" ref="T3:T5" si="4">MIN(B3:H3)</f>
        <v>4</v>
      </c>
    </row>
    <row r="4" spans="1:20" x14ac:dyDescent="0.25">
      <c r="A4" s="29" t="s">
        <v>276</v>
      </c>
      <c r="B4">
        <v>5</v>
      </c>
      <c r="C4">
        <v>1</v>
      </c>
      <c r="D4">
        <v>2</v>
      </c>
      <c r="E4">
        <v>0</v>
      </c>
      <c r="F4">
        <v>3</v>
      </c>
      <c r="G4">
        <v>8</v>
      </c>
      <c r="H4">
        <v>10</v>
      </c>
      <c r="I4" s="16"/>
      <c r="J4" s="16"/>
      <c r="K4" s="16"/>
      <c r="L4" s="16"/>
      <c r="M4" s="16"/>
      <c r="P4">
        <f t="shared" si="0"/>
        <v>18</v>
      </c>
      <c r="Q4">
        <f t="shared" si="1"/>
        <v>29</v>
      </c>
      <c r="R4">
        <f t="shared" si="2"/>
        <v>4.1428571428571432</v>
      </c>
      <c r="S4">
        <f t="shared" si="3"/>
        <v>10</v>
      </c>
      <c r="T4">
        <f t="shared" si="4"/>
        <v>0</v>
      </c>
    </row>
    <row r="5" spans="1:20" x14ac:dyDescent="0.25">
      <c r="A5" s="29" t="s">
        <v>277</v>
      </c>
      <c r="B5">
        <v>12</v>
      </c>
      <c r="C5">
        <v>48</v>
      </c>
      <c r="D5">
        <v>48</v>
      </c>
      <c r="E5">
        <v>12</v>
      </c>
      <c r="F5">
        <v>72</v>
      </c>
      <c r="G5">
        <v>120</v>
      </c>
      <c r="H5">
        <v>120</v>
      </c>
      <c r="I5" s="16"/>
      <c r="J5" s="16"/>
      <c r="K5" s="16"/>
      <c r="L5" s="16"/>
      <c r="M5" s="16"/>
      <c r="P5">
        <f t="shared" si="0"/>
        <v>240</v>
      </c>
      <c r="Q5">
        <f t="shared" si="1"/>
        <v>432</v>
      </c>
      <c r="R5">
        <f t="shared" si="2"/>
        <v>61.714285714285715</v>
      </c>
      <c r="S5">
        <f t="shared" si="3"/>
        <v>120</v>
      </c>
      <c r="T5">
        <f t="shared" si="4"/>
        <v>12</v>
      </c>
    </row>
    <row r="6" spans="1:20" x14ac:dyDescent="0.25">
      <c r="A6" s="28" t="s">
        <v>279</v>
      </c>
      <c r="B6" s="16">
        <f>SUM(B2:B5)</f>
        <v>36</v>
      </c>
      <c r="C6" s="16">
        <f t="shared" ref="C6:H6" si="5">SUM(C2:C5)</f>
        <v>74</v>
      </c>
      <c r="D6" s="16">
        <f t="shared" si="5"/>
        <v>71</v>
      </c>
      <c r="E6" s="16">
        <f t="shared" si="5"/>
        <v>81</v>
      </c>
      <c r="F6" s="16">
        <f t="shared" si="5"/>
        <v>120</v>
      </c>
      <c r="G6" s="16">
        <f t="shared" si="5"/>
        <v>244</v>
      </c>
      <c r="H6" s="16">
        <f t="shared" si="5"/>
        <v>255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K38"/>
  <sheetViews>
    <sheetView zoomScale="130" zoomScaleNormal="130" workbookViewId="0"/>
  </sheetViews>
  <sheetFormatPr defaultRowHeight="15" x14ac:dyDescent="0.25"/>
  <cols>
    <col min="1" max="1" width="24.28515625" customWidth="1"/>
    <col min="2" max="2" width="15.28515625" bestFit="1" customWidth="1"/>
    <col min="3" max="3" width="15.28515625" customWidth="1"/>
    <col min="4" max="4" width="16.28515625" style="31" customWidth="1"/>
    <col min="5" max="5" width="10.28515625" customWidth="1"/>
    <col min="6" max="6" width="16.28515625" customWidth="1"/>
    <col min="7" max="7" width="9.140625" style="31"/>
    <col min="8" max="8" width="18.5703125" style="31" bestFit="1" customWidth="1"/>
    <col min="9" max="10" width="8.7109375" hidden="1" customWidth="1"/>
    <col min="11" max="11" width="34.7109375" hidden="1" customWidth="1"/>
  </cols>
  <sheetData>
    <row r="1" spans="1:11" s="15" customFormat="1" x14ac:dyDescent="0.25">
      <c r="A1" s="13" t="s">
        <v>167</v>
      </c>
      <c r="B1" s="13" t="s">
        <v>295</v>
      </c>
      <c r="C1" s="13" t="s">
        <v>312</v>
      </c>
      <c r="D1" s="30" t="s">
        <v>278</v>
      </c>
      <c r="E1" s="13" t="s">
        <v>280</v>
      </c>
      <c r="F1" s="13" t="s">
        <v>168</v>
      </c>
      <c r="G1" s="35"/>
      <c r="H1" s="44" t="s">
        <v>300</v>
      </c>
      <c r="I1" s="11" t="s">
        <v>280</v>
      </c>
      <c r="J1" s="11" t="s">
        <v>168</v>
      </c>
    </row>
    <row r="2" spans="1:11" x14ac:dyDescent="0.25">
      <c r="A2" s="12" t="s">
        <v>169</v>
      </c>
      <c r="B2" s="12">
        <v>23</v>
      </c>
      <c r="C2" s="12">
        <v>374</v>
      </c>
      <c r="D2" s="31">
        <v>10942</v>
      </c>
      <c r="I2" s="18">
        <f>IF(D2&gt;10000,500,0)</f>
        <v>500</v>
      </c>
      <c r="J2" s="18" t="str">
        <f>IF(D2&lt;4000,"Yes,","No")</f>
        <v>No</v>
      </c>
      <c r="K2" t="s">
        <v>304</v>
      </c>
    </row>
    <row r="3" spans="1:11" x14ac:dyDescent="0.25">
      <c r="A3" s="12" t="s">
        <v>170</v>
      </c>
      <c r="B3" s="12">
        <v>8</v>
      </c>
      <c r="C3" s="12">
        <v>139</v>
      </c>
      <c r="D3" s="31">
        <v>9999</v>
      </c>
    </row>
    <row r="4" spans="1:11" x14ac:dyDescent="0.25">
      <c r="A4" s="12" t="s">
        <v>171</v>
      </c>
      <c r="B4" s="12">
        <v>29</v>
      </c>
      <c r="C4" s="12">
        <v>983</v>
      </c>
      <c r="D4" s="31">
        <v>1254</v>
      </c>
    </row>
    <row r="5" spans="1:11" x14ac:dyDescent="0.25">
      <c r="A5" s="12" t="s">
        <v>172</v>
      </c>
      <c r="B5" s="12">
        <v>12</v>
      </c>
      <c r="C5" s="12">
        <v>637</v>
      </c>
      <c r="D5" s="31">
        <v>41</v>
      </c>
    </row>
    <row r="6" spans="1:11" x14ac:dyDescent="0.25">
      <c r="A6" s="12" t="s">
        <v>173</v>
      </c>
      <c r="B6" s="12">
        <v>3</v>
      </c>
      <c r="C6" s="12">
        <v>119</v>
      </c>
      <c r="D6" s="31">
        <v>11987</v>
      </c>
    </row>
    <row r="7" spans="1:11" x14ac:dyDescent="0.25">
      <c r="A7" s="12" t="s">
        <v>174</v>
      </c>
      <c r="B7" s="12">
        <v>27</v>
      </c>
      <c r="C7" s="12">
        <v>902</v>
      </c>
      <c r="D7" s="31">
        <v>5004</v>
      </c>
    </row>
    <row r="8" spans="1:11" x14ac:dyDescent="0.25">
      <c r="A8" s="12" t="s">
        <v>175</v>
      </c>
      <c r="B8" s="12">
        <v>13</v>
      </c>
      <c r="C8" s="12">
        <v>461</v>
      </c>
      <c r="D8" s="31">
        <v>896</v>
      </c>
    </row>
    <row r="9" spans="1:11" x14ac:dyDescent="0.25">
      <c r="A9" s="12" t="s">
        <v>176</v>
      </c>
      <c r="B9" s="12">
        <v>21</v>
      </c>
      <c r="C9" s="12">
        <v>292</v>
      </c>
      <c r="D9" s="31">
        <v>15495</v>
      </c>
    </row>
    <row r="10" spans="1:11" x14ac:dyDescent="0.25">
      <c r="A10" s="12" t="s">
        <v>177</v>
      </c>
      <c r="B10" s="12">
        <v>13</v>
      </c>
      <c r="C10" s="12">
        <v>66</v>
      </c>
      <c r="D10" s="31">
        <v>11000</v>
      </c>
    </row>
    <row r="11" spans="1:11" x14ac:dyDescent="0.25">
      <c r="A11" s="12" t="s">
        <v>178</v>
      </c>
      <c r="B11" s="12">
        <v>21</v>
      </c>
      <c r="C11" s="12">
        <v>903</v>
      </c>
      <c r="D11" s="31">
        <v>10985</v>
      </c>
    </row>
    <row r="12" spans="1:11" x14ac:dyDescent="0.25">
      <c r="A12" s="12" t="s">
        <v>179</v>
      </c>
      <c r="B12" s="12">
        <v>7</v>
      </c>
      <c r="C12" s="12">
        <v>415</v>
      </c>
      <c r="D12" s="31">
        <v>9896</v>
      </c>
    </row>
    <row r="13" spans="1:11" x14ac:dyDescent="0.25">
      <c r="A13" s="12" t="s">
        <v>180</v>
      </c>
      <c r="B13" s="12">
        <v>12</v>
      </c>
      <c r="C13" s="12">
        <v>596</v>
      </c>
      <c r="D13" s="31">
        <v>10487</v>
      </c>
    </row>
    <row r="14" spans="1:11" x14ac:dyDescent="0.25">
      <c r="A14" s="12" t="s">
        <v>181</v>
      </c>
      <c r="B14" s="12">
        <v>1</v>
      </c>
      <c r="C14" s="12">
        <v>664</v>
      </c>
      <c r="D14" s="31">
        <v>2944</v>
      </c>
    </row>
    <row r="15" spans="1:11" x14ac:dyDescent="0.25">
      <c r="A15" s="12" t="s">
        <v>182</v>
      </c>
      <c r="B15" s="12">
        <v>2</v>
      </c>
      <c r="C15" s="12">
        <v>711</v>
      </c>
      <c r="D15" s="31">
        <v>3954</v>
      </c>
    </row>
    <row r="16" spans="1:11" x14ac:dyDescent="0.25">
      <c r="A16" s="12" t="s">
        <v>183</v>
      </c>
      <c r="B16" s="12">
        <v>28</v>
      </c>
      <c r="C16" s="12">
        <v>683</v>
      </c>
      <c r="D16" s="31">
        <v>6885</v>
      </c>
    </row>
    <row r="17" spans="1:4" x14ac:dyDescent="0.25">
      <c r="A17" s="12" t="s">
        <v>184</v>
      </c>
      <c r="B17" s="12">
        <v>7</v>
      </c>
      <c r="C17" s="12">
        <v>536</v>
      </c>
      <c r="D17" s="31">
        <v>8889</v>
      </c>
    </row>
    <row r="18" spans="1:4" x14ac:dyDescent="0.25">
      <c r="A18" s="12" t="s">
        <v>185</v>
      </c>
      <c r="B18" s="12">
        <v>20</v>
      </c>
      <c r="C18" s="12">
        <v>421</v>
      </c>
      <c r="D18" s="31">
        <v>9458</v>
      </c>
    </row>
    <row r="19" spans="1:4" x14ac:dyDescent="0.25">
      <c r="A19" s="12" t="s">
        <v>186</v>
      </c>
      <c r="B19" s="12">
        <v>19</v>
      </c>
      <c r="C19" s="12">
        <v>396</v>
      </c>
      <c r="D19" s="31">
        <v>2354</v>
      </c>
    </row>
    <row r="20" spans="1:4" x14ac:dyDescent="0.25">
      <c r="A20" s="12" t="s">
        <v>187</v>
      </c>
      <c r="B20" s="12">
        <v>22</v>
      </c>
      <c r="C20" s="12">
        <v>223</v>
      </c>
      <c r="D20" s="31">
        <v>4987</v>
      </c>
    </row>
    <row r="21" spans="1:4" x14ac:dyDescent="0.25">
      <c r="A21" s="12" t="s">
        <v>188</v>
      </c>
      <c r="B21" s="12">
        <v>21</v>
      </c>
      <c r="C21" s="12">
        <v>282</v>
      </c>
      <c r="D21" s="31">
        <v>6899</v>
      </c>
    </row>
    <row r="22" spans="1:4" x14ac:dyDescent="0.25">
      <c r="A22" s="12" t="s">
        <v>189</v>
      </c>
      <c r="B22" s="12">
        <v>3</v>
      </c>
      <c r="C22" s="12">
        <v>939</v>
      </c>
      <c r="D22" s="31">
        <v>5999</v>
      </c>
    </row>
    <row r="23" spans="1:4" x14ac:dyDescent="0.25">
      <c r="A23" s="12" t="s">
        <v>190</v>
      </c>
      <c r="B23" s="12">
        <v>23</v>
      </c>
      <c r="C23" s="12">
        <v>607</v>
      </c>
      <c r="D23" s="31">
        <v>4500</v>
      </c>
    </row>
    <row r="24" spans="1:4" x14ac:dyDescent="0.25">
      <c r="A24" s="12" t="s">
        <v>191</v>
      </c>
      <c r="B24" s="12">
        <v>14</v>
      </c>
      <c r="C24" s="12">
        <v>223</v>
      </c>
      <c r="D24" s="31">
        <v>2525</v>
      </c>
    </row>
    <row r="25" spans="1:4" x14ac:dyDescent="0.25">
      <c r="A25" s="12" t="s">
        <v>192</v>
      </c>
      <c r="B25" s="12">
        <v>16</v>
      </c>
      <c r="C25" s="12">
        <v>290</v>
      </c>
      <c r="D25" s="31">
        <v>4889</v>
      </c>
    </row>
    <row r="26" spans="1:4" x14ac:dyDescent="0.25">
      <c r="A26" s="12" t="s">
        <v>193</v>
      </c>
      <c r="B26" s="12">
        <v>23</v>
      </c>
      <c r="C26" s="12">
        <v>31</v>
      </c>
      <c r="D26" s="31">
        <v>8885</v>
      </c>
    </row>
    <row r="27" spans="1:4" x14ac:dyDescent="0.25">
      <c r="A27" s="12" t="s">
        <v>194</v>
      </c>
      <c r="B27" s="12">
        <v>26</v>
      </c>
      <c r="C27" s="12">
        <v>911</v>
      </c>
      <c r="D27" s="31">
        <v>11585</v>
      </c>
    </row>
    <row r="28" spans="1:4" x14ac:dyDescent="0.25">
      <c r="A28" s="12" t="s">
        <v>195</v>
      </c>
      <c r="B28" s="12">
        <v>9</v>
      </c>
      <c r="C28" s="12">
        <v>272</v>
      </c>
      <c r="D28" s="31">
        <v>10984</v>
      </c>
    </row>
    <row r="29" spans="1:4" x14ac:dyDescent="0.25">
      <c r="A29" s="12" t="s">
        <v>196</v>
      </c>
      <c r="B29" s="12">
        <v>19</v>
      </c>
      <c r="C29" s="12">
        <v>562</v>
      </c>
      <c r="D29" s="31">
        <v>4259</v>
      </c>
    </row>
    <row r="30" spans="1:4" x14ac:dyDescent="0.25">
      <c r="A30" s="12" t="s">
        <v>197</v>
      </c>
      <c r="B30" s="12">
        <v>14</v>
      </c>
      <c r="C30" s="12">
        <v>549</v>
      </c>
      <c r="D30" s="31">
        <v>9899</v>
      </c>
    </row>
    <row r="31" spans="1:4" x14ac:dyDescent="0.25">
      <c r="A31" s="12" t="s">
        <v>198</v>
      </c>
      <c r="B31" s="12">
        <v>4</v>
      </c>
      <c r="C31" s="12">
        <v>569</v>
      </c>
      <c r="D31" s="31">
        <v>10542</v>
      </c>
    </row>
    <row r="32" spans="1:4" x14ac:dyDescent="0.25">
      <c r="A32" s="12" t="s">
        <v>199</v>
      </c>
      <c r="B32" s="12">
        <v>19</v>
      </c>
      <c r="C32" s="12">
        <v>497</v>
      </c>
      <c r="D32" s="31">
        <v>6778</v>
      </c>
    </row>
    <row r="33" spans="1:4" x14ac:dyDescent="0.25">
      <c r="A33" s="12" t="s">
        <v>200</v>
      </c>
      <c r="B33" s="12">
        <v>27</v>
      </c>
      <c r="C33" s="12">
        <v>231</v>
      </c>
      <c r="D33" s="31">
        <v>7777</v>
      </c>
    </row>
    <row r="34" spans="1:4" x14ac:dyDescent="0.25">
      <c r="A34" s="12" t="s">
        <v>201</v>
      </c>
      <c r="B34" s="12">
        <v>11</v>
      </c>
      <c r="C34" s="12">
        <v>296</v>
      </c>
      <c r="D34" s="31">
        <v>9899</v>
      </c>
    </row>
    <row r="35" spans="1:4" x14ac:dyDescent="0.25">
      <c r="A35" s="12" t="s">
        <v>202</v>
      </c>
      <c r="B35" s="12">
        <v>13</v>
      </c>
      <c r="C35" s="12">
        <v>570</v>
      </c>
      <c r="D35" s="31">
        <v>10989</v>
      </c>
    </row>
    <row r="36" spans="1:4" x14ac:dyDescent="0.25">
      <c r="A36" s="12" t="s">
        <v>203</v>
      </c>
      <c r="B36" s="12">
        <v>6</v>
      </c>
      <c r="C36" s="12">
        <v>930</v>
      </c>
      <c r="D36" s="31">
        <v>4847</v>
      </c>
    </row>
    <row r="37" spans="1:4" x14ac:dyDescent="0.25">
      <c r="A37" s="12" t="s">
        <v>204</v>
      </c>
      <c r="B37" s="12">
        <v>13</v>
      </c>
      <c r="C37" s="12">
        <v>601</v>
      </c>
      <c r="D37" s="31">
        <v>5555</v>
      </c>
    </row>
    <row r="38" spans="1:4" x14ac:dyDescent="0.25">
      <c r="A38" s="12" t="s">
        <v>205</v>
      </c>
      <c r="B38" s="12">
        <v>9</v>
      </c>
      <c r="C38" s="12">
        <v>791</v>
      </c>
      <c r="D38" s="31">
        <v>5895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>
    <tabColor theme="7" tint="0.39997558519241921"/>
    <pageSetUpPr fitToPage="1"/>
  </sheetPr>
  <dimension ref="A1:F37"/>
  <sheetViews>
    <sheetView zoomScale="130" zoomScaleNormal="130" workbookViewId="0"/>
  </sheetViews>
  <sheetFormatPr defaultColWidth="12.5703125" defaultRowHeight="15" x14ac:dyDescent="0.25"/>
  <cols>
    <col min="1" max="1" width="27.140625" style="25" customWidth="1"/>
    <col min="2" max="2" width="10" style="25" customWidth="1"/>
    <col min="3" max="3" width="11.140625" style="26" customWidth="1"/>
    <col min="4" max="4" width="16.28515625" style="27" customWidth="1"/>
    <col min="5" max="5" width="16.28515625" style="24" customWidth="1"/>
    <col min="6" max="6" width="13.85546875" style="24" customWidth="1"/>
    <col min="7" max="16384" width="12.5703125" style="24"/>
  </cols>
  <sheetData>
    <row r="1" spans="1:6" ht="12.75" x14ac:dyDescent="0.2">
      <c r="A1" s="22" t="s">
        <v>209</v>
      </c>
      <c r="B1" s="22" t="s">
        <v>210</v>
      </c>
      <c r="C1" s="23" t="s">
        <v>211</v>
      </c>
      <c r="D1" s="22" t="s">
        <v>212</v>
      </c>
      <c r="E1" s="22" t="s">
        <v>285</v>
      </c>
    </row>
    <row r="2" spans="1:6" x14ac:dyDescent="0.25">
      <c r="A2" s="25" t="s">
        <v>213</v>
      </c>
      <c r="B2" s="25" t="s">
        <v>214</v>
      </c>
      <c r="C2" s="26" t="s">
        <v>215</v>
      </c>
      <c r="D2" s="27">
        <v>67425</v>
      </c>
    </row>
    <row r="3" spans="1:6" x14ac:dyDescent="0.25">
      <c r="A3" s="25" t="s">
        <v>216</v>
      </c>
      <c r="B3" s="25" t="s">
        <v>217</v>
      </c>
      <c r="C3" s="26" t="s">
        <v>218</v>
      </c>
      <c r="D3" s="27">
        <v>88000</v>
      </c>
    </row>
    <row r="4" spans="1:6" x14ac:dyDescent="0.25">
      <c r="A4" s="25" t="s">
        <v>219</v>
      </c>
      <c r="B4" s="25" t="s">
        <v>220</v>
      </c>
      <c r="C4" s="26" t="s">
        <v>218</v>
      </c>
      <c r="D4" s="27">
        <v>59995</v>
      </c>
    </row>
    <row r="5" spans="1:6" x14ac:dyDescent="0.25">
      <c r="A5" s="25" t="s">
        <v>221</v>
      </c>
      <c r="B5" s="25" t="s">
        <v>222</v>
      </c>
      <c r="C5" s="26" t="s">
        <v>218</v>
      </c>
      <c r="D5" s="27">
        <v>55555</v>
      </c>
    </row>
    <row r="6" spans="1:6" x14ac:dyDescent="0.25">
      <c r="A6" s="25" t="s">
        <v>223</v>
      </c>
      <c r="B6" s="25" t="s">
        <v>222</v>
      </c>
      <c r="C6" s="26" t="s">
        <v>218</v>
      </c>
      <c r="D6" s="27">
        <v>59954</v>
      </c>
    </row>
    <row r="7" spans="1:6" x14ac:dyDescent="0.25">
      <c r="A7" s="25" t="s">
        <v>224</v>
      </c>
      <c r="B7" s="25" t="s">
        <v>225</v>
      </c>
      <c r="C7" s="26" t="s">
        <v>218</v>
      </c>
      <c r="D7" s="27">
        <v>60145</v>
      </c>
    </row>
    <row r="8" spans="1:6" x14ac:dyDescent="0.25">
      <c r="A8" s="25" t="s">
        <v>226</v>
      </c>
      <c r="B8" s="25" t="s">
        <v>227</v>
      </c>
      <c r="C8" s="26" t="s">
        <v>218</v>
      </c>
      <c r="D8" s="27">
        <v>52845</v>
      </c>
    </row>
    <row r="9" spans="1:6" x14ac:dyDescent="0.25">
      <c r="A9" s="25" t="s">
        <v>228</v>
      </c>
      <c r="B9" s="25" t="s">
        <v>220</v>
      </c>
      <c r="C9" s="26" t="s">
        <v>218</v>
      </c>
      <c r="D9" s="27">
        <v>84711</v>
      </c>
    </row>
    <row r="10" spans="1:6" x14ac:dyDescent="0.25">
      <c r="A10" s="25" t="s">
        <v>229</v>
      </c>
      <c r="B10" s="25" t="s">
        <v>217</v>
      </c>
      <c r="C10" s="26" t="s">
        <v>218</v>
      </c>
      <c r="D10" s="27">
        <v>105088</v>
      </c>
    </row>
    <row r="11" spans="1:6" x14ac:dyDescent="0.25">
      <c r="A11" s="25" t="s">
        <v>230</v>
      </c>
      <c r="B11" s="25" t="s">
        <v>217</v>
      </c>
      <c r="C11" s="26" t="s">
        <v>218</v>
      </c>
      <c r="D11" s="27">
        <v>50000</v>
      </c>
    </row>
    <row r="12" spans="1:6" x14ac:dyDescent="0.25">
      <c r="A12" s="25" t="s">
        <v>231</v>
      </c>
      <c r="B12" s="25" t="s">
        <v>217</v>
      </c>
      <c r="C12" s="26" t="s">
        <v>218</v>
      </c>
      <c r="D12" s="27">
        <v>59995</v>
      </c>
    </row>
    <row r="13" spans="1:6" x14ac:dyDescent="0.25">
      <c r="A13" s="25" t="s">
        <v>232</v>
      </c>
      <c r="B13" s="25" t="s">
        <v>217</v>
      </c>
      <c r="C13" s="26" t="s">
        <v>218</v>
      </c>
      <c r="D13" s="27">
        <v>96408</v>
      </c>
    </row>
    <row r="14" spans="1:6" x14ac:dyDescent="0.25">
      <c r="A14" s="25" t="s">
        <v>233</v>
      </c>
      <c r="B14" s="25" t="s">
        <v>234</v>
      </c>
      <c r="C14" s="26" t="s">
        <v>218</v>
      </c>
      <c r="D14" s="27">
        <v>55000</v>
      </c>
    </row>
    <row r="15" spans="1:6" x14ac:dyDescent="0.25">
      <c r="A15" s="25" t="s">
        <v>235</v>
      </c>
      <c r="B15" s="25" t="s">
        <v>217</v>
      </c>
      <c r="C15" s="26" t="s">
        <v>218</v>
      </c>
      <c r="D15" s="27">
        <v>67425</v>
      </c>
    </row>
    <row r="16" spans="1:6" x14ac:dyDescent="0.25">
      <c r="A16" s="25" t="s">
        <v>236</v>
      </c>
      <c r="B16" s="25" t="s">
        <v>217</v>
      </c>
      <c r="C16" s="26" t="s">
        <v>215</v>
      </c>
      <c r="D16" s="27">
        <v>49951</v>
      </c>
      <c r="F16"/>
    </row>
    <row r="17" spans="1:4" x14ac:dyDescent="0.25">
      <c r="A17" s="25" t="s">
        <v>237</v>
      </c>
      <c r="B17" s="25" t="s">
        <v>222</v>
      </c>
      <c r="C17" s="26" t="s">
        <v>218</v>
      </c>
      <c r="D17" s="27">
        <v>70158</v>
      </c>
    </row>
    <row r="18" spans="1:4" x14ac:dyDescent="0.25">
      <c r="A18" s="25" t="s">
        <v>238</v>
      </c>
      <c r="B18" s="25" t="s">
        <v>239</v>
      </c>
      <c r="C18" s="26" t="s">
        <v>218</v>
      </c>
      <c r="D18" s="27">
        <v>52000</v>
      </c>
    </row>
    <row r="19" spans="1:4" x14ac:dyDescent="0.25">
      <c r="A19" s="25" t="s">
        <v>240</v>
      </c>
      <c r="B19" s="25" t="s">
        <v>222</v>
      </c>
      <c r="C19" s="26" t="s">
        <v>218</v>
      </c>
      <c r="D19" s="27">
        <v>55000</v>
      </c>
    </row>
    <row r="20" spans="1:4" x14ac:dyDescent="0.25">
      <c r="A20" s="25" t="s">
        <v>241</v>
      </c>
      <c r="B20" s="25" t="s">
        <v>222</v>
      </c>
      <c r="C20" s="26" t="s">
        <v>218</v>
      </c>
      <c r="D20" s="27">
        <v>55000</v>
      </c>
    </row>
    <row r="21" spans="1:4" x14ac:dyDescent="0.25">
      <c r="A21" s="25" t="s">
        <v>242</v>
      </c>
      <c r="B21" s="25" t="s">
        <v>217</v>
      </c>
      <c r="C21" s="26" t="s">
        <v>215</v>
      </c>
      <c r="D21" s="27">
        <v>55000</v>
      </c>
    </row>
    <row r="22" spans="1:4" x14ac:dyDescent="0.25">
      <c r="A22" s="25" t="s">
        <v>243</v>
      </c>
      <c r="B22" s="25" t="s">
        <v>222</v>
      </c>
      <c r="C22" s="26" t="s">
        <v>218</v>
      </c>
      <c r="D22" s="27">
        <v>50000</v>
      </c>
    </row>
    <row r="23" spans="1:4" x14ac:dyDescent="0.25">
      <c r="A23" s="25" t="s">
        <v>244</v>
      </c>
      <c r="B23" s="25" t="s">
        <v>214</v>
      </c>
      <c r="C23" s="26" t="s">
        <v>215</v>
      </c>
      <c r="D23" s="27">
        <v>50000</v>
      </c>
    </row>
    <row r="24" spans="1:4" x14ac:dyDescent="0.25">
      <c r="A24" s="25" t="s">
        <v>245</v>
      </c>
      <c r="B24" s="25" t="s">
        <v>239</v>
      </c>
      <c r="C24" s="26" t="s">
        <v>215</v>
      </c>
      <c r="D24" s="27">
        <v>55497</v>
      </c>
    </row>
    <row r="25" spans="1:4" x14ac:dyDescent="0.25">
      <c r="A25" s="25" t="s">
        <v>246</v>
      </c>
      <c r="B25" s="25" t="s">
        <v>222</v>
      </c>
      <c r="C25" s="26" t="s">
        <v>215</v>
      </c>
      <c r="D25" s="27">
        <v>58000</v>
      </c>
    </row>
    <row r="26" spans="1:4" x14ac:dyDescent="0.25">
      <c r="A26" s="25" t="s">
        <v>247</v>
      </c>
      <c r="B26" s="25" t="s">
        <v>222</v>
      </c>
      <c r="C26" s="26" t="s">
        <v>218</v>
      </c>
      <c r="D26" s="27">
        <v>85555</v>
      </c>
    </row>
    <row r="27" spans="1:4" x14ac:dyDescent="0.25">
      <c r="A27" s="25" t="s">
        <v>248</v>
      </c>
      <c r="B27" s="25" t="s">
        <v>249</v>
      </c>
      <c r="C27" s="26" t="s">
        <v>218</v>
      </c>
      <c r="D27" s="27">
        <v>10000</v>
      </c>
    </row>
    <row r="28" spans="1:4" x14ac:dyDescent="0.25">
      <c r="A28" s="25" t="s">
        <v>250</v>
      </c>
      <c r="B28" s="25" t="s">
        <v>217</v>
      </c>
      <c r="C28" s="26" t="s">
        <v>218</v>
      </c>
      <c r="D28" s="27">
        <v>50000</v>
      </c>
    </row>
    <row r="29" spans="1:4" x14ac:dyDescent="0.25">
      <c r="A29" s="25" t="s">
        <v>251</v>
      </c>
      <c r="B29" s="25" t="s">
        <v>222</v>
      </c>
      <c r="C29" s="26" t="s">
        <v>218</v>
      </c>
      <c r="D29" s="27">
        <v>71000</v>
      </c>
    </row>
    <row r="30" spans="1:4" x14ac:dyDescent="0.25">
      <c r="A30" s="25" t="s">
        <v>252</v>
      </c>
      <c r="B30" s="25" t="s">
        <v>217</v>
      </c>
      <c r="C30" s="26" t="s">
        <v>218</v>
      </c>
      <c r="D30" s="27">
        <v>54997</v>
      </c>
    </row>
    <row r="31" spans="1:4" x14ac:dyDescent="0.25">
      <c r="A31" s="25" t="s">
        <v>253</v>
      </c>
      <c r="B31" s="25" t="s">
        <v>220</v>
      </c>
      <c r="C31" s="26" t="s">
        <v>218</v>
      </c>
      <c r="D31" s="27">
        <v>53000</v>
      </c>
    </row>
    <row r="32" spans="1:4" x14ac:dyDescent="0.25">
      <c r="A32" s="25" t="s">
        <v>254</v>
      </c>
      <c r="B32" s="25" t="s">
        <v>222</v>
      </c>
      <c r="C32" s="26" t="s">
        <v>218</v>
      </c>
      <c r="D32" s="27">
        <v>75304</v>
      </c>
    </row>
    <row r="33" spans="1:4" x14ac:dyDescent="0.25">
      <c r="A33" s="25" t="s">
        <v>255</v>
      </c>
      <c r="B33" s="25" t="s">
        <v>217</v>
      </c>
      <c r="C33" s="26" t="s">
        <v>218</v>
      </c>
      <c r="D33" s="27">
        <v>75304</v>
      </c>
    </row>
    <row r="34" spans="1:4" x14ac:dyDescent="0.25">
      <c r="A34" s="25" t="s">
        <v>256</v>
      </c>
      <c r="B34" s="25" t="s">
        <v>222</v>
      </c>
      <c r="C34" s="26" t="s">
        <v>218</v>
      </c>
      <c r="D34" s="27">
        <v>59954</v>
      </c>
    </row>
    <row r="35" spans="1:4" x14ac:dyDescent="0.25">
      <c r="A35" s="25" t="s">
        <v>257</v>
      </c>
      <c r="B35" s="25" t="s">
        <v>239</v>
      </c>
      <c r="C35" s="26" t="s">
        <v>218</v>
      </c>
      <c r="D35" s="27">
        <v>55555</v>
      </c>
    </row>
    <row r="36" spans="1:4" x14ac:dyDescent="0.25">
      <c r="A36" s="25" t="s">
        <v>258</v>
      </c>
      <c r="B36" s="25" t="s">
        <v>217</v>
      </c>
      <c r="C36" s="26" t="s">
        <v>218</v>
      </c>
      <c r="D36" s="27">
        <v>59910</v>
      </c>
    </row>
    <row r="37" spans="1:4" x14ac:dyDescent="0.25">
      <c r="A37" s="25" t="s">
        <v>259</v>
      </c>
      <c r="B37" s="25" t="s">
        <v>239</v>
      </c>
      <c r="C37" s="26" t="s">
        <v>215</v>
      </c>
      <c r="D37" s="27">
        <v>52000</v>
      </c>
    </row>
  </sheetData>
  <pageMargins left="0.15" right="0.15" top="1.0520833333333333" bottom="1" header="0.5" footer="0.5"/>
  <pageSetup scale="82" fitToHeight="0" orientation="portrait" horizontalDpi="4294967292" verticalDpi="4294967292" r:id="rId1"/>
  <headerFooter>
    <oddHeader>&amp;RFictional Data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CFC29-96CF-46B7-8E27-B1A1499F5317}">
  <sheetPr published="0">
    <tabColor theme="7" tint="0.39997558519241921"/>
    <pageSetUpPr fitToPage="1"/>
  </sheetPr>
  <dimension ref="A1:F37"/>
  <sheetViews>
    <sheetView zoomScale="130" zoomScaleNormal="130" workbookViewId="0"/>
  </sheetViews>
  <sheetFormatPr defaultColWidth="12.5703125" defaultRowHeight="15" x14ac:dyDescent="0.25"/>
  <cols>
    <col min="1" max="1" width="27.140625" style="25" customWidth="1"/>
    <col min="2" max="2" width="10" style="25" customWidth="1"/>
    <col min="3" max="3" width="11.140625" style="26" customWidth="1"/>
    <col min="4" max="4" width="16.28515625" style="27" customWidth="1"/>
    <col min="5" max="5" width="16.28515625" style="24" customWidth="1"/>
    <col min="6" max="6" width="13.85546875" style="24" customWidth="1"/>
    <col min="7" max="16384" width="12.5703125" style="24"/>
  </cols>
  <sheetData>
    <row r="1" spans="1:6" ht="12.75" x14ac:dyDescent="0.2">
      <c r="A1" s="22" t="s">
        <v>209</v>
      </c>
      <c r="B1" s="22" t="s">
        <v>210</v>
      </c>
      <c r="C1" s="23" t="s">
        <v>211</v>
      </c>
      <c r="D1" s="22" t="s">
        <v>212</v>
      </c>
      <c r="E1" s="22" t="s">
        <v>285</v>
      </c>
    </row>
    <row r="2" spans="1:6" x14ac:dyDescent="0.25">
      <c r="A2" s="25" t="s">
        <v>213</v>
      </c>
      <c r="B2" s="25" t="s">
        <v>214</v>
      </c>
      <c r="C2" s="26" t="s">
        <v>215</v>
      </c>
      <c r="D2" s="27">
        <v>67425</v>
      </c>
      <c r="E2" s="24" t="str">
        <f>IF(D2&gt;60000,"Yes","No")</f>
        <v>Yes</v>
      </c>
    </row>
    <row r="3" spans="1:6" x14ac:dyDescent="0.25">
      <c r="A3" s="25" t="s">
        <v>216</v>
      </c>
      <c r="B3" s="25" t="s">
        <v>217</v>
      </c>
      <c r="C3" s="26" t="s">
        <v>218</v>
      </c>
      <c r="D3" s="27">
        <v>88000</v>
      </c>
      <c r="E3" s="24" t="str">
        <f t="shared" ref="E3:E37" si="0">IF(D3&gt;60000,"Yes","No")</f>
        <v>Yes</v>
      </c>
    </row>
    <row r="4" spans="1:6" x14ac:dyDescent="0.25">
      <c r="A4" s="25" t="s">
        <v>219</v>
      </c>
      <c r="B4" s="25" t="s">
        <v>220</v>
      </c>
      <c r="C4" s="26" t="s">
        <v>218</v>
      </c>
      <c r="D4" s="27">
        <v>59995</v>
      </c>
      <c r="E4" s="24" t="str">
        <f t="shared" si="0"/>
        <v>No</v>
      </c>
    </row>
    <row r="5" spans="1:6" x14ac:dyDescent="0.25">
      <c r="A5" s="25" t="s">
        <v>221</v>
      </c>
      <c r="B5" s="25" t="s">
        <v>222</v>
      </c>
      <c r="C5" s="26" t="s">
        <v>218</v>
      </c>
      <c r="D5" s="27">
        <v>55555</v>
      </c>
      <c r="E5" s="24" t="str">
        <f t="shared" si="0"/>
        <v>No</v>
      </c>
    </row>
    <row r="6" spans="1:6" x14ac:dyDescent="0.25">
      <c r="A6" s="25" t="s">
        <v>223</v>
      </c>
      <c r="B6" s="25" t="s">
        <v>222</v>
      </c>
      <c r="C6" s="26" t="s">
        <v>218</v>
      </c>
      <c r="D6" s="27">
        <v>59954</v>
      </c>
      <c r="E6" s="24" t="str">
        <f t="shared" si="0"/>
        <v>No</v>
      </c>
    </row>
    <row r="7" spans="1:6" x14ac:dyDescent="0.25">
      <c r="A7" s="25" t="s">
        <v>224</v>
      </c>
      <c r="B7" s="25" t="s">
        <v>225</v>
      </c>
      <c r="C7" s="26" t="s">
        <v>218</v>
      </c>
      <c r="D7" s="27">
        <v>60145</v>
      </c>
      <c r="E7" s="24" t="str">
        <f t="shared" si="0"/>
        <v>Yes</v>
      </c>
    </row>
    <row r="8" spans="1:6" x14ac:dyDescent="0.25">
      <c r="A8" s="25" t="s">
        <v>226</v>
      </c>
      <c r="B8" s="25" t="s">
        <v>227</v>
      </c>
      <c r="C8" s="26" t="s">
        <v>218</v>
      </c>
      <c r="D8" s="27">
        <v>52845</v>
      </c>
      <c r="E8" s="24" t="str">
        <f t="shared" si="0"/>
        <v>No</v>
      </c>
    </row>
    <row r="9" spans="1:6" x14ac:dyDescent="0.25">
      <c r="A9" s="25" t="s">
        <v>228</v>
      </c>
      <c r="B9" s="25" t="s">
        <v>220</v>
      </c>
      <c r="C9" s="26" t="s">
        <v>218</v>
      </c>
      <c r="D9" s="27">
        <v>84711</v>
      </c>
      <c r="E9" s="24" t="str">
        <f t="shared" si="0"/>
        <v>Yes</v>
      </c>
    </row>
    <row r="10" spans="1:6" x14ac:dyDescent="0.25">
      <c r="A10" s="25" t="s">
        <v>229</v>
      </c>
      <c r="B10" s="25" t="s">
        <v>217</v>
      </c>
      <c r="C10" s="26" t="s">
        <v>218</v>
      </c>
      <c r="D10" s="27">
        <v>105088</v>
      </c>
      <c r="E10" s="24" t="str">
        <f t="shared" si="0"/>
        <v>Yes</v>
      </c>
    </row>
    <row r="11" spans="1:6" x14ac:dyDescent="0.25">
      <c r="A11" s="25" t="s">
        <v>230</v>
      </c>
      <c r="B11" s="25" t="s">
        <v>217</v>
      </c>
      <c r="C11" s="26" t="s">
        <v>218</v>
      </c>
      <c r="D11" s="27">
        <v>50000</v>
      </c>
      <c r="E11" s="24" t="str">
        <f t="shared" si="0"/>
        <v>No</v>
      </c>
    </row>
    <row r="12" spans="1:6" x14ac:dyDescent="0.25">
      <c r="A12" s="25" t="s">
        <v>231</v>
      </c>
      <c r="B12" s="25" t="s">
        <v>217</v>
      </c>
      <c r="C12" s="26" t="s">
        <v>218</v>
      </c>
      <c r="D12" s="27">
        <v>59995</v>
      </c>
      <c r="E12" s="24" t="str">
        <f t="shared" si="0"/>
        <v>No</v>
      </c>
    </row>
    <row r="13" spans="1:6" x14ac:dyDescent="0.25">
      <c r="A13" s="25" t="s">
        <v>232</v>
      </c>
      <c r="B13" s="25" t="s">
        <v>217</v>
      </c>
      <c r="C13" s="26" t="s">
        <v>218</v>
      </c>
      <c r="D13" s="27">
        <v>96408</v>
      </c>
      <c r="E13" s="24" t="str">
        <f t="shared" si="0"/>
        <v>Yes</v>
      </c>
    </row>
    <row r="14" spans="1:6" x14ac:dyDescent="0.25">
      <c r="A14" s="25" t="s">
        <v>233</v>
      </c>
      <c r="B14" s="25" t="s">
        <v>234</v>
      </c>
      <c r="C14" s="26" t="s">
        <v>218</v>
      </c>
      <c r="D14" s="27">
        <v>55000</v>
      </c>
      <c r="E14" s="24" t="str">
        <f t="shared" si="0"/>
        <v>No</v>
      </c>
    </row>
    <row r="15" spans="1:6" x14ac:dyDescent="0.25">
      <c r="A15" s="25" t="s">
        <v>235</v>
      </c>
      <c r="B15" s="25" t="s">
        <v>217</v>
      </c>
      <c r="C15" s="26" t="s">
        <v>218</v>
      </c>
      <c r="D15" s="27">
        <v>67425</v>
      </c>
      <c r="E15" s="24" t="str">
        <f t="shared" si="0"/>
        <v>Yes</v>
      </c>
    </row>
    <row r="16" spans="1:6" x14ac:dyDescent="0.25">
      <c r="A16" s="25" t="s">
        <v>236</v>
      </c>
      <c r="B16" s="25" t="s">
        <v>217</v>
      </c>
      <c r="C16" s="26" t="s">
        <v>215</v>
      </c>
      <c r="D16" s="27">
        <v>49951</v>
      </c>
      <c r="E16" s="24" t="str">
        <f t="shared" si="0"/>
        <v>No</v>
      </c>
      <c r="F16"/>
    </row>
    <row r="17" spans="1:5" x14ac:dyDescent="0.25">
      <c r="A17" s="25" t="s">
        <v>237</v>
      </c>
      <c r="B17" s="25" t="s">
        <v>222</v>
      </c>
      <c r="C17" s="26" t="s">
        <v>218</v>
      </c>
      <c r="D17" s="27">
        <v>70158</v>
      </c>
      <c r="E17" s="24" t="str">
        <f t="shared" si="0"/>
        <v>Yes</v>
      </c>
    </row>
    <row r="18" spans="1:5" x14ac:dyDescent="0.25">
      <c r="A18" s="25" t="s">
        <v>238</v>
      </c>
      <c r="B18" s="25" t="s">
        <v>239</v>
      </c>
      <c r="C18" s="26" t="s">
        <v>218</v>
      </c>
      <c r="D18" s="27">
        <v>52000</v>
      </c>
      <c r="E18" s="24" t="str">
        <f t="shared" si="0"/>
        <v>No</v>
      </c>
    </row>
    <row r="19" spans="1:5" x14ac:dyDescent="0.25">
      <c r="A19" s="25" t="s">
        <v>240</v>
      </c>
      <c r="B19" s="25" t="s">
        <v>222</v>
      </c>
      <c r="C19" s="26" t="s">
        <v>218</v>
      </c>
      <c r="D19" s="27">
        <v>55000</v>
      </c>
      <c r="E19" s="24" t="str">
        <f t="shared" si="0"/>
        <v>No</v>
      </c>
    </row>
    <row r="20" spans="1:5" x14ac:dyDescent="0.25">
      <c r="A20" s="25" t="s">
        <v>241</v>
      </c>
      <c r="B20" s="25" t="s">
        <v>222</v>
      </c>
      <c r="C20" s="26" t="s">
        <v>218</v>
      </c>
      <c r="D20" s="27">
        <v>55000</v>
      </c>
      <c r="E20" s="24" t="str">
        <f t="shared" si="0"/>
        <v>No</v>
      </c>
    </row>
    <row r="21" spans="1:5" x14ac:dyDescent="0.25">
      <c r="A21" s="25" t="s">
        <v>242</v>
      </c>
      <c r="B21" s="25" t="s">
        <v>217</v>
      </c>
      <c r="C21" s="26" t="s">
        <v>215</v>
      </c>
      <c r="D21" s="27">
        <v>55000</v>
      </c>
      <c r="E21" s="24" t="str">
        <f t="shared" si="0"/>
        <v>No</v>
      </c>
    </row>
    <row r="22" spans="1:5" x14ac:dyDescent="0.25">
      <c r="A22" s="25" t="s">
        <v>243</v>
      </c>
      <c r="B22" s="25" t="s">
        <v>222</v>
      </c>
      <c r="C22" s="26" t="s">
        <v>218</v>
      </c>
      <c r="D22" s="27">
        <v>50000</v>
      </c>
      <c r="E22" s="24" t="str">
        <f t="shared" si="0"/>
        <v>No</v>
      </c>
    </row>
    <row r="23" spans="1:5" x14ac:dyDescent="0.25">
      <c r="A23" s="25" t="s">
        <v>244</v>
      </c>
      <c r="B23" s="25" t="s">
        <v>214</v>
      </c>
      <c r="C23" s="26" t="s">
        <v>215</v>
      </c>
      <c r="D23" s="27">
        <v>50000</v>
      </c>
      <c r="E23" s="24" t="str">
        <f t="shared" si="0"/>
        <v>No</v>
      </c>
    </row>
    <row r="24" spans="1:5" x14ac:dyDescent="0.25">
      <c r="A24" s="25" t="s">
        <v>245</v>
      </c>
      <c r="B24" s="25" t="s">
        <v>239</v>
      </c>
      <c r="C24" s="26" t="s">
        <v>215</v>
      </c>
      <c r="D24" s="27">
        <v>55497</v>
      </c>
      <c r="E24" s="24" t="str">
        <f t="shared" si="0"/>
        <v>No</v>
      </c>
    </row>
    <row r="25" spans="1:5" x14ac:dyDescent="0.25">
      <c r="A25" s="25" t="s">
        <v>246</v>
      </c>
      <c r="B25" s="25" t="s">
        <v>222</v>
      </c>
      <c r="C25" s="26" t="s">
        <v>215</v>
      </c>
      <c r="D25" s="27">
        <v>58000</v>
      </c>
      <c r="E25" s="24" t="str">
        <f t="shared" si="0"/>
        <v>No</v>
      </c>
    </row>
    <row r="26" spans="1:5" x14ac:dyDescent="0.25">
      <c r="A26" s="25" t="s">
        <v>247</v>
      </c>
      <c r="B26" s="25" t="s">
        <v>222</v>
      </c>
      <c r="C26" s="26" t="s">
        <v>218</v>
      </c>
      <c r="D26" s="27">
        <v>85555</v>
      </c>
      <c r="E26" s="24" t="str">
        <f t="shared" si="0"/>
        <v>Yes</v>
      </c>
    </row>
    <row r="27" spans="1:5" x14ac:dyDescent="0.25">
      <c r="A27" s="25" t="s">
        <v>248</v>
      </c>
      <c r="B27" s="25" t="s">
        <v>249</v>
      </c>
      <c r="C27" s="26" t="s">
        <v>218</v>
      </c>
      <c r="D27" s="27">
        <v>10000</v>
      </c>
      <c r="E27" s="24" t="str">
        <f t="shared" si="0"/>
        <v>No</v>
      </c>
    </row>
    <row r="28" spans="1:5" x14ac:dyDescent="0.25">
      <c r="A28" s="25" t="s">
        <v>250</v>
      </c>
      <c r="B28" s="25" t="s">
        <v>217</v>
      </c>
      <c r="C28" s="26" t="s">
        <v>218</v>
      </c>
      <c r="D28" s="27">
        <v>50000</v>
      </c>
      <c r="E28" s="24" t="str">
        <f t="shared" si="0"/>
        <v>No</v>
      </c>
    </row>
    <row r="29" spans="1:5" x14ac:dyDescent="0.25">
      <c r="A29" s="25" t="s">
        <v>251</v>
      </c>
      <c r="B29" s="25" t="s">
        <v>222</v>
      </c>
      <c r="C29" s="26" t="s">
        <v>218</v>
      </c>
      <c r="D29" s="27">
        <v>71000</v>
      </c>
      <c r="E29" s="24" t="str">
        <f t="shared" si="0"/>
        <v>Yes</v>
      </c>
    </row>
    <row r="30" spans="1:5" x14ac:dyDescent="0.25">
      <c r="A30" s="25" t="s">
        <v>252</v>
      </c>
      <c r="B30" s="25" t="s">
        <v>217</v>
      </c>
      <c r="C30" s="26" t="s">
        <v>218</v>
      </c>
      <c r="D30" s="27">
        <v>54997</v>
      </c>
      <c r="E30" s="24" t="str">
        <f t="shared" si="0"/>
        <v>No</v>
      </c>
    </row>
    <row r="31" spans="1:5" x14ac:dyDescent="0.25">
      <c r="A31" s="25" t="s">
        <v>253</v>
      </c>
      <c r="B31" s="25" t="s">
        <v>220</v>
      </c>
      <c r="C31" s="26" t="s">
        <v>218</v>
      </c>
      <c r="D31" s="27">
        <v>53000</v>
      </c>
      <c r="E31" s="24" t="str">
        <f t="shared" si="0"/>
        <v>No</v>
      </c>
    </row>
    <row r="32" spans="1:5" x14ac:dyDescent="0.25">
      <c r="A32" s="25" t="s">
        <v>254</v>
      </c>
      <c r="B32" s="25" t="s">
        <v>222</v>
      </c>
      <c r="C32" s="26" t="s">
        <v>218</v>
      </c>
      <c r="D32" s="27">
        <v>75304</v>
      </c>
      <c r="E32" s="24" t="str">
        <f t="shared" si="0"/>
        <v>Yes</v>
      </c>
    </row>
    <row r="33" spans="1:5" x14ac:dyDescent="0.25">
      <c r="A33" s="25" t="s">
        <v>255</v>
      </c>
      <c r="B33" s="25" t="s">
        <v>217</v>
      </c>
      <c r="C33" s="26" t="s">
        <v>218</v>
      </c>
      <c r="D33" s="27">
        <v>75304</v>
      </c>
      <c r="E33" s="24" t="str">
        <f t="shared" si="0"/>
        <v>Yes</v>
      </c>
    </row>
    <row r="34" spans="1:5" x14ac:dyDescent="0.25">
      <c r="A34" s="25" t="s">
        <v>256</v>
      </c>
      <c r="B34" s="25" t="s">
        <v>222</v>
      </c>
      <c r="C34" s="26" t="s">
        <v>218</v>
      </c>
      <c r="D34" s="27">
        <v>59954</v>
      </c>
      <c r="E34" s="24" t="str">
        <f t="shared" si="0"/>
        <v>No</v>
      </c>
    </row>
    <row r="35" spans="1:5" x14ac:dyDescent="0.25">
      <c r="A35" s="25" t="s">
        <v>257</v>
      </c>
      <c r="B35" s="25" t="s">
        <v>239</v>
      </c>
      <c r="C35" s="26" t="s">
        <v>218</v>
      </c>
      <c r="D35" s="27">
        <v>55555</v>
      </c>
      <c r="E35" s="24" t="str">
        <f t="shared" si="0"/>
        <v>No</v>
      </c>
    </row>
    <row r="36" spans="1:5" x14ac:dyDescent="0.25">
      <c r="A36" s="25" t="s">
        <v>258</v>
      </c>
      <c r="B36" s="25" t="s">
        <v>217</v>
      </c>
      <c r="C36" s="26" t="s">
        <v>218</v>
      </c>
      <c r="D36" s="27">
        <v>59910</v>
      </c>
      <c r="E36" s="24" t="str">
        <f t="shared" si="0"/>
        <v>No</v>
      </c>
    </row>
    <row r="37" spans="1:5" x14ac:dyDescent="0.25">
      <c r="A37" s="25" t="s">
        <v>259</v>
      </c>
      <c r="B37" s="25" t="s">
        <v>239</v>
      </c>
      <c r="C37" s="26" t="s">
        <v>215</v>
      </c>
      <c r="D37" s="27">
        <v>52000</v>
      </c>
      <c r="E37" s="24" t="str">
        <f t="shared" si="0"/>
        <v>No</v>
      </c>
    </row>
  </sheetData>
  <conditionalFormatting sqref="D1:D1048576">
    <cfRule type="top10" dxfId="0" priority="1" rank="10"/>
  </conditionalFormatting>
  <pageMargins left="0.15" right="0.15" top="1.0520833333333333" bottom="1" header="0.5" footer="0.5"/>
  <pageSetup scale="82" fitToHeight="0" orientation="portrait" horizontalDpi="4294967292" verticalDpi="4294967292" r:id="rId1"/>
  <headerFooter>
    <oddHeader>&amp;RFictional Data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</sheetPr>
  <dimension ref="A1:M88"/>
  <sheetViews>
    <sheetView zoomScale="130" zoomScaleNormal="130" workbookViewId="0"/>
  </sheetViews>
  <sheetFormatPr defaultRowHeight="15" x14ac:dyDescent="0.25"/>
  <cols>
    <col min="1" max="1" width="15.140625" customWidth="1"/>
    <col min="2" max="2" width="13.42578125" customWidth="1"/>
    <col min="3" max="3" width="11.42578125" style="6" customWidth="1"/>
    <col min="4" max="4" width="13.7109375" customWidth="1"/>
    <col min="5" max="5" width="15.85546875" style="2" customWidth="1"/>
    <col min="6" max="6" width="9.42578125" customWidth="1"/>
    <col min="7" max="7" width="12.28515625" customWidth="1"/>
    <col min="8" max="8" width="12.140625" customWidth="1"/>
    <col min="9" max="9" width="16.140625" customWidth="1"/>
    <col min="11" max="11" width="18.5703125" bestFit="1" customWidth="1"/>
    <col min="12" max="12" width="0" hidden="1" customWidth="1"/>
    <col min="13" max="13" width="13.5703125" hidden="1" customWidth="1"/>
    <col min="14" max="14" width="13.5703125" bestFit="1" customWidth="1"/>
  </cols>
  <sheetData>
    <row r="1" spans="1:13" x14ac:dyDescent="0.25">
      <c r="A1" s="3" t="s">
        <v>3</v>
      </c>
      <c r="B1" s="3" t="s">
        <v>4</v>
      </c>
      <c r="C1" s="5" t="s">
        <v>48</v>
      </c>
      <c r="D1" s="3" t="s">
        <v>288</v>
      </c>
      <c r="E1" s="4" t="s">
        <v>286</v>
      </c>
      <c r="K1" s="44" t="s">
        <v>300</v>
      </c>
      <c r="L1" s="43" t="s">
        <v>296</v>
      </c>
      <c r="M1" s="43"/>
    </row>
    <row r="2" spans="1:13" x14ac:dyDescent="0.25">
      <c r="A2" s="1" t="s">
        <v>75</v>
      </c>
      <c r="B2" s="1" t="s">
        <v>30</v>
      </c>
      <c r="C2" s="6">
        <v>9874</v>
      </c>
      <c r="D2" t="s">
        <v>11</v>
      </c>
      <c r="E2" s="2">
        <v>1600</v>
      </c>
      <c r="G2" s="17" t="s">
        <v>48</v>
      </c>
      <c r="H2" s="17" t="s">
        <v>206</v>
      </c>
      <c r="I2" s="17" t="s">
        <v>207</v>
      </c>
      <c r="L2" s="17" t="s">
        <v>206</v>
      </c>
      <c r="M2" s="17" t="s">
        <v>207</v>
      </c>
    </row>
    <row r="3" spans="1:13" x14ac:dyDescent="0.25">
      <c r="A3" s="1" t="s">
        <v>122</v>
      </c>
      <c r="B3" s="1" t="s">
        <v>123</v>
      </c>
      <c r="C3" s="6">
        <v>9869</v>
      </c>
      <c r="D3" t="s">
        <v>65</v>
      </c>
      <c r="E3" s="2">
        <v>1140</v>
      </c>
      <c r="G3" s="16">
        <v>9873</v>
      </c>
      <c r="H3" s="18"/>
      <c r="I3" s="19"/>
      <c r="L3" s="18">
        <f>COUNTIF(C:C,G3)</f>
        <v>4</v>
      </c>
      <c r="M3" s="19">
        <f>SUMIF(C:C,G3,E:E)</f>
        <v>1500</v>
      </c>
    </row>
    <row r="4" spans="1:13" x14ac:dyDescent="0.25">
      <c r="A4" s="1" t="s">
        <v>122</v>
      </c>
      <c r="B4" s="1" t="s">
        <v>123</v>
      </c>
      <c r="C4" s="6">
        <v>9869</v>
      </c>
      <c r="D4" t="s">
        <v>20</v>
      </c>
      <c r="E4" s="2">
        <v>2500</v>
      </c>
      <c r="L4" s="11"/>
      <c r="M4" s="11"/>
    </row>
    <row r="5" spans="1:13" x14ac:dyDescent="0.25">
      <c r="A5" s="1" t="s">
        <v>1</v>
      </c>
      <c r="B5" s="1" t="s">
        <v>119</v>
      </c>
      <c r="C5" s="6">
        <v>9853</v>
      </c>
      <c r="D5" t="s">
        <v>20</v>
      </c>
      <c r="E5" s="2">
        <v>2000</v>
      </c>
    </row>
    <row r="6" spans="1:13" x14ac:dyDescent="0.25">
      <c r="A6" s="1" t="s">
        <v>1</v>
      </c>
      <c r="B6" s="1" t="s">
        <v>119</v>
      </c>
      <c r="C6" s="6">
        <v>9853</v>
      </c>
      <c r="D6" t="s">
        <v>67</v>
      </c>
      <c r="E6" s="2">
        <v>1500</v>
      </c>
    </row>
    <row r="7" spans="1:13" x14ac:dyDescent="0.25">
      <c r="A7" s="1" t="s">
        <v>141</v>
      </c>
      <c r="B7" s="1" t="s">
        <v>142</v>
      </c>
      <c r="C7" s="6">
        <v>9856</v>
      </c>
      <c r="D7" t="s">
        <v>20</v>
      </c>
      <c r="E7" s="2">
        <v>1000</v>
      </c>
    </row>
    <row r="8" spans="1:13" x14ac:dyDescent="0.25">
      <c r="A8" s="1" t="s">
        <v>12</v>
      </c>
      <c r="B8" s="1" t="s">
        <v>101</v>
      </c>
      <c r="C8" s="6">
        <v>9873</v>
      </c>
      <c r="D8" t="s">
        <v>11</v>
      </c>
      <c r="E8" s="2">
        <v>250</v>
      </c>
    </row>
    <row r="9" spans="1:13" x14ac:dyDescent="0.25">
      <c r="A9" s="1" t="s">
        <v>12</v>
      </c>
      <c r="B9" s="1" t="s">
        <v>101</v>
      </c>
      <c r="C9" s="6">
        <v>9873</v>
      </c>
      <c r="D9" t="s">
        <v>65</v>
      </c>
      <c r="E9" s="2">
        <v>580</v>
      </c>
    </row>
    <row r="10" spans="1:13" x14ac:dyDescent="0.25">
      <c r="A10" s="1" t="s">
        <v>12</v>
      </c>
      <c r="B10" s="1" t="s">
        <v>101</v>
      </c>
      <c r="C10" s="6">
        <v>9873</v>
      </c>
      <c r="D10" t="s">
        <v>20</v>
      </c>
      <c r="E10" s="2">
        <v>520</v>
      </c>
    </row>
    <row r="11" spans="1:13" x14ac:dyDescent="0.25">
      <c r="A11" s="1" t="s">
        <v>12</v>
      </c>
      <c r="B11" s="1" t="s">
        <v>101</v>
      </c>
      <c r="C11" s="6">
        <v>9873</v>
      </c>
      <c r="D11" t="s">
        <v>26</v>
      </c>
      <c r="E11" s="2">
        <v>150</v>
      </c>
    </row>
    <row r="12" spans="1:13" x14ac:dyDescent="0.25">
      <c r="A12" s="1" t="s">
        <v>153</v>
      </c>
      <c r="B12" s="1" t="s">
        <v>96</v>
      </c>
      <c r="C12" s="6">
        <v>9834</v>
      </c>
      <c r="D12" t="s">
        <v>55</v>
      </c>
      <c r="E12" s="2">
        <v>3000</v>
      </c>
    </row>
    <row r="13" spans="1:13" x14ac:dyDescent="0.25">
      <c r="A13" s="1" t="s">
        <v>106</v>
      </c>
      <c r="B13" s="1" t="s">
        <v>107</v>
      </c>
      <c r="C13" s="6">
        <v>9813</v>
      </c>
      <c r="D13" t="s">
        <v>67</v>
      </c>
      <c r="E13" s="2">
        <v>500</v>
      </c>
    </row>
    <row r="14" spans="1:13" x14ac:dyDescent="0.25">
      <c r="A14" s="1" t="s">
        <v>126</v>
      </c>
      <c r="B14" s="1" t="s">
        <v>13</v>
      </c>
      <c r="C14" s="6">
        <v>9876</v>
      </c>
      <c r="D14" t="s">
        <v>7</v>
      </c>
      <c r="E14" s="2">
        <v>1500</v>
      </c>
    </row>
    <row r="15" spans="1:13" x14ac:dyDescent="0.25">
      <c r="A15" s="1" t="s">
        <v>126</v>
      </c>
      <c r="B15" s="1" t="s">
        <v>13</v>
      </c>
      <c r="C15" s="6">
        <v>9876</v>
      </c>
      <c r="D15" t="s">
        <v>65</v>
      </c>
      <c r="E15" s="2">
        <v>1450</v>
      </c>
    </row>
    <row r="16" spans="1:13" x14ac:dyDescent="0.25">
      <c r="A16" s="1" t="s">
        <v>126</v>
      </c>
      <c r="B16" s="1" t="s">
        <v>13</v>
      </c>
      <c r="C16" s="6">
        <v>9876</v>
      </c>
      <c r="D16" t="s">
        <v>20</v>
      </c>
      <c r="E16" s="2">
        <v>4800</v>
      </c>
    </row>
    <row r="17" spans="1:5" x14ac:dyDescent="0.25">
      <c r="A17" s="1" t="s">
        <v>126</v>
      </c>
      <c r="B17" s="1" t="s">
        <v>13</v>
      </c>
      <c r="C17" s="6">
        <v>9876</v>
      </c>
      <c r="D17" t="s">
        <v>26</v>
      </c>
      <c r="E17" s="2">
        <v>1772.5</v>
      </c>
    </row>
    <row r="18" spans="1:5" x14ac:dyDescent="0.25">
      <c r="A18" s="1" t="s">
        <v>20</v>
      </c>
      <c r="B18" s="1" t="s">
        <v>6</v>
      </c>
      <c r="C18" s="6">
        <v>9832</v>
      </c>
      <c r="D18" t="s">
        <v>28</v>
      </c>
      <c r="E18" s="2">
        <v>1500</v>
      </c>
    </row>
    <row r="19" spans="1:5" x14ac:dyDescent="0.25">
      <c r="A19" s="1" t="s">
        <v>92</v>
      </c>
      <c r="B19" s="1" t="s">
        <v>8</v>
      </c>
      <c r="C19" s="6">
        <v>9852</v>
      </c>
      <c r="D19" t="s">
        <v>20</v>
      </c>
      <c r="E19" s="2">
        <v>590</v>
      </c>
    </row>
    <row r="20" spans="1:5" x14ac:dyDescent="0.25">
      <c r="A20" s="1" t="s">
        <v>88</v>
      </c>
      <c r="B20" s="1" t="s">
        <v>10</v>
      </c>
      <c r="C20" s="6">
        <v>9851</v>
      </c>
      <c r="D20" t="s">
        <v>20</v>
      </c>
      <c r="E20" s="2">
        <v>170</v>
      </c>
    </row>
    <row r="21" spans="1:5" x14ac:dyDescent="0.25">
      <c r="A21" s="1" t="s">
        <v>26</v>
      </c>
      <c r="B21" s="1" t="s">
        <v>58</v>
      </c>
      <c r="C21" s="6">
        <v>9811</v>
      </c>
      <c r="D21" t="s">
        <v>67</v>
      </c>
      <c r="E21" s="2">
        <v>2000</v>
      </c>
    </row>
    <row r="22" spans="1:5" x14ac:dyDescent="0.25">
      <c r="A22" s="1" t="s">
        <v>85</v>
      </c>
      <c r="B22" s="1" t="s">
        <v>86</v>
      </c>
      <c r="C22" s="6">
        <v>9850</v>
      </c>
      <c r="D22" t="s">
        <v>20</v>
      </c>
      <c r="E22" s="2">
        <v>500</v>
      </c>
    </row>
    <row r="23" spans="1:5" x14ac:dyDescent="0.25">
      <c r="A23" s="1" t="s">
        <v>85</v>
      </c>
      <c r="B23" s="1" t="s">
        <v>86</v>
      </c>
      <c r="C23" s="6">
        <v>9850</v>
      </c>
      <c r="D23" t="s">
        <v>2</v>
      </c>
      <c r="E23" s="2">
        <v>1000</v>
      </c>
    </row>
    <row r="24" spans="1:5" x14ac:dyDescent="0.25">
      <c r="A24" s="1" t="s">
        <v>55</v>
      </c>
      <c r="B24" s="1" t="s">
        <v>22</v>
      </c>
      <c r="C24" s="6">
        <v>9875</v>
      </c>
      <c r="D24" t="s">
        <v>7</v>
      </c>
      <c r="E24" s="2">
        <v>810</v>
      </c>
    </row>
    <row r="25" spans="1:5" x14ac:dyDescent="0.25">
      <c r="A25" s="1" t="s">
        <v>55</v>
      </c>
      <c r="B25" s="1" t="s">
        <v>22</v>
      </c>
      <c r="C25" s="6">
        <v>9875</v>
      </c>
      <c r="D25" t="s">
        <v>32</v>
      </c>
      <c r="E25" s="2">
        <v>310</v>
      </c>
    </row>
    <row r="26" spans="1:5" x14ac:dyDescent="0.25">
      <c r="A26" s="1" t="s">
        <v>55</v>
      </c>
      <c r="B26" s="1" t="s">
        <v>22</v>
      </c>
      <c r="C26" s="6">
        <v>9875</v>
      </c>
      <c r="D26" t="s">
        <v>50</v>
      </c>
      <c r="E26" s="2">
        <v>380</v>
      </c>
    </row>
    <row r="27" spans="1:5" x14ac:dyDescent="0.25">
      <c r="A27" s="1" t="s">
        <v>28</v>
      </c>
      <c r="B27" s="1" t="s">
        <v>23</v>
      </c>
      <c r="C27" s="6">
        <v>9796</v>
      </c>
      <c r="D27" t="s">
        <v>50</v>
      </c>
      <c r="E27" s="2">
        <v>1000</v>
      </c>
    </row>
    <row r="28" spans="1:5" x14ac:dyDescent="0.25">
      <c r="A28" s="1" t="s">
        <v>29</v>
      </c>
      <c r="B28" s="1" t="s">
        <v>24</v>
      </c>
      <c r="C28" s="6">
        <v>9837</v>
      </c>
      <c r="D28" t="s">
        <v>26</v>
      </c>
      <c r="E28" s="2">
        <v>800</v>
      </c>
    </row>
    <row r="29" spans="1:5" x14ac:dyDescent="0.25">
      <c r="A29" s="1" t="s">
        <v>143</v>
      </c>
      <c r="B29" s="1" t="s">
        <v>144</v>
      </c>
      <c r="C29" s="6">
        <v>9810</v>
      </c>
      <c r="D29" t="s">
        <v>67</v>
      </c>
      <c r="E29" s="2">
        <v>1800</v>
      </c>
    </row>
    <row r="30" spans="1:5" x14ac:dyDescent="0.25">
      <c r="A30" s="1" t="s">
        <v>80</v>
      </c>
      <c r="B30" s="1" t="s">
        <v>81</v>
      </c>
      <c r="C30" s="6">
        <v>9849</v>
      </c>
      <c r="D30" t="s">
        <v>20</v>
      </c>
      <c r="E30" s="2">
        <v>500</v>
      </c>
    </row>
    <row r="31" spans="1:5" x14ac:dyDescent="0.25">
      <c r="A31" s="1" t="s">
        <v>69</v>
      </c>
      <c r="B31" s="1" t="s">
        <v>70</v>
      </c>
      <c r="C31" s="6">
        <v>9872</v>
      </c>
      <c r="D31" t="s">
        <v>11</v>
      </c>
      <c r="E31" s="2">
        <v>160</v>
      </c>
    </row>
    <row r="32" spans="1:5" x14ac:dyDescent="0.25">
      <c r="A32" s="1" t="s">
        <v>69</v>
      </c>
      <c r="B32" s="1" t="s">
        <v>70</v>
      </c>
      <c r="C32" s="6">
        <v>9872</v>
      </c>
      <c r="D32" t="s">
        <v>28</v>
      </c>
      <c r="E32" s="2">
        <v>1100</v>
      </c>
    </row>
    <row r="33" spans="1:5" x14ac:dyDescent="0.25">
      <c r="A33" s="1" t="s">
        <v>69</v>
      </c>
      <c r="B33" s="1" t="s">
        <v>70</v>
      </c>
      <c r="C33" s="6">
        <v>9872</v>
      </c>
      <c r="D33" t="s">
        <v>29</v>
      </c>
      <c r="E33" s="2">
        <v>340</v>
      </c>
    </row>
    <row r="34" spans="1:5" x14ac:dyDescent="0.25">
      <c r="A34" s="1" t="s">
        <v>32</v>
      </c>
      <c r="B34" s="1" t="s">
        <v>59</v>
      </c>
      <c r="C34" s="6">
        <v>9817</v>
      </c>
      <c r="D34" t="s">
        <v>64</v>
      </c>
      <c r="E34" s="2">
        <v>1500</v>
      </c>
    </row>
    <row r="35" spans="1:5" x14ac:dyDescent="0.25">
      <c r="A35" s="1" t="s">
        <v>150</v>
      </c>
      <c r="B35" s="1" t="s">
        <v>89</v>
      </c>
      <c r="C35" s="6">
        <v>9866</v>
      </c>
      <c r="D35" t="s">
        <v>65</v>
      </c>
      <c r="E35" s="2">
        <v>250</v>
      </c>
    </row>
    <row r="36" spans="1:5" x14ac:dyDescent="0.25">
      <c r="A36" s="1" t="s">
        <v>150</v>
      </c>
      <c r="B36" s="1" t="s">
        <v>89</v>
      </c>
      <c r="C36" s="6">
        <v>9866</v>
      </c>
      <c r="D36" t="s">
        <v>42</v>
      </c>
      <c r="E36" s="2">
        <v>1250</v>
      </c>
    </row>
    <row r="37" spans="1:5" x14ac:dyDescent="0.25">
      <c r="A37" s="1" t="s">
        <v>117</v>
      </c>
      <c r="B37" s="1" t="s">
        <v>118</v>
      </c>
      <c r="C37" s="6">
        <v>9809</v>
      </c>
      <c r="D37" t="s">
        <v>67</v>
      </c>
      <c r="E37" s="2">
        <v>1700</v>
      </c>
    </row>
    <row r="38" spans="1:5" x14ac:dyDescent="0.25">
      <c r="A38" s="1" t="s">
        <v>154</v>
      </c>
      <c r="B38" s="1" t="s">
        <v>99</v>
      </c>
      <c r="C38" s="6">
        <v>9804</v>
      </c>
      <c r="D38" t="s">
        <v>42</v>
      </c>
      <c r="E38" s="2">
        <v>1250</v>
      </c>
    </row>
    <row r="39" spans="1:5" x14ac:dyDescent="0.25">
      <c r="A39" s="1" t="s">
        <v>120</v>
      </c>
      <c r="B39" s="1" t="s">
        <v>121</v>
      </c>
      <c r="C39" s="6">
        <v>9836</v>
      </c>
      <c r="D39" t="s">
        <v>26</v>
      </c>
      <c r="E39" s="2">
        <v>210</v>
      </c>
    </row>
    <row r="40" spans="1:5" x14ac:dyDescent="0.25">
      <c r="A40" s="1" t="s">
        <v>120</v>
      </c>
      <c r="B40" s="1" t="s">
        <v>121</v>
      </c>
      <c r="C40" s="6">
        <v>9836</v>
      </c>
      <c r="D40" t="s">
        <v>64</v>
      </c>
      <c r="E40" s="2">
        <v>590</v>
      </c>
    </row>
    <row r="41" spans="1:5" x14ac:dyDescent="0.25">
      <c r="A41" s="1" t="s">
        <v>37</v>
      </c>
      <c r="B41" s="1" t="s">
        <v>93</v>
      </c>
      <c r="C41" s="6">
        <v>9808</v>
      </c>
      <c r="D41" t="s">
        <v>67</v>
      </c>
      <c r="E41" s="2">
        <v>950</v>
      </c>
    </row>
    <row r="42" spans="1:5" x14ac:dyDescent="0.25">
      <c r="A42" s="1" t="s">
        <v>102</v>
      </c>
      <c r="B42" s="1" t="s">
        <v>103</v>
      </c>
      <c r="C42" s="6">
        <v>9865</v>
      </c>
      <c r="D42" t="s">
        <v>65</v>
      </c>
      <c r="E42" s="2">
        <v>1000</v>
      </c>
    </row>
    <row r="43" spans="1:5" x14ac:dyDescent="0.25">
      <c r="A43" s="1" t="s">
        <v>97</v>
      </c>
      <c r="B43" s="1" t="s">
        <v>98</v>
      </c>
      <c r="C43" s="6">
        <v>9848</v>
      </c>
      <c r="D43" t="s">
        <v>20</v>
      </c>
      <c r="E43" s="2">
        <v>4000</v>
      </c>
    </row>
    <row r="44" spans="1:5" x14ac:dyDescent="0.25">
      <c r="A44" s="1" t="s">
        <v>97</v>
      </c>
      <c r="B44" s="1" t="s">
        <v>98</v>
      </c>
      <c r="C44" s="6">
        <v>9848</v>
      </c>
      <c r="D44" t="s">
        <v>42</v>
      </c>
      <c r="E44" s="2">
        <v>1772.5</v>
      </c>
    </row>
    <row r="45" spans="1:5" x14ac:dyDescent="0.25">
      <c r="A45" s="1" t="s">
        <v>135</v>
      </c>
      <c r="B45" s="1" t="s">
        <v>38</v>
      </c>
      <c r="C45" s="6">
        <v>9847</v>
      </c>
      <c r="D45" t="s">
        <v>20</v>
      </c>
      <c r="E45" s="2">
        <v>660</v>
      </c>
    </row>
    <row r="46" spans="1:5" x14ac:dyDescent="0.25">
      <c r="A46" s="1" t="s">
        <v>135</v>
      </c>
      <c r="B46" s="1" t="s">
        <v>38</v>
      </c>
      <c r="C46" s="6">
        <v>9847</v>
      </c>
      <c r="D46" t="s">
        <v>50</v>
      </c>
      <c r="E46" s="2">
        <v>1540</v>
      </c>
    </row>
    <row r="47" spans="1:5" x14ac:dyDescent="0.25">
      <c r="A47" t="s">
        <v>100</v>
      </c>
      <c r="B47" t="s">
        <v>16</v>
      </c>
      <c r="C47" s="6">
        <v>9827</v>
      </c>
      <c r="D47" t="s">
        <v>32</v>
      </c>
      <c r="E47" s="2">
        <v>1000</v>
      </c>
    </row>
    <row r="48" spans="1:5" x14ac:dyDescent="0.25">
      <c r="A48" s="1" t="s">
        <v>147</v>
      </c>
      <c r="B48" s="1" t="s">
        <v>148</v>
      </c>
      <c r="C48" s="6">
        <v>9826</v>
      </c>
      <c r="D48" t="s">
        <v>32</v>
      </c>
      <c r="E48" s="2">
        <v>890</v>
      </c>
    </row>
    <row r="49" spans="1:5" x14ac:dyDescent="0.25">
      <c r="A49" s="1" t="s">
        <v>137</v>
      </c>
      <c r="B49" s="1" t="s">
        <v>138</v>
      </c>
      <c r="C49" s="6">
        <v>9871</v>
      </c>
      <c r="D49" t="s">
        <v>11</v>
      </c>
      <c r="E49" s="2">
        <v>1000</v>
      </c>
    </row>
    <row r="50" spans="1:5" x14ac:dyDescent="0.25">
      <c r="A50" s="1" t="s">
        <v>114</v>
      </c>
      <c r="B50" s="1" t="s">
        <v>115</v>
      </c>
      <c r="C50" s="6">
        <v>9829</v>
      </c>
      <c r="D50" t="s">
        <v>29</v>
      </c>
      <c r="E50" s="2">
        <v>450</v>
      </c>
    </row>
    <row r="51" spans="1:5" x14ac:dyDescent="0.25">
      <c r="A51" s="1" t="s">
        <v>124</v>
      </c>
      <c r="B51" s="1" t="s">
        <v>125</v>
      </c>
      <c r="C51" s="6">
        <v>9864</v>
      </c>
      <c r="D51" t="s">
        <v>65</v>
      </c>
      <c r="E51" s="2">
        <v>150</v>
      </c>
    </row>
    <row r="52" spans="1:5" x14ac:dyDescent="0.25">
      <c r="A52" s="1" t="s">
        <v>124</v>
      </c>
      <c r="B52" s="1" t="s">
        <v>125</v>
      </c>
      <c r="C52" s="6">
        <v>9864</v>
      </c>
      <c r="D52" t="s">
        <v>20</v>
      </c>
      <c r="E52" s="2">
        <v>450</v>
      </c>
    </row>
    <row r="53" spans="1:5" x14ac:dyDescent="0.25">
      <c r="A53" s="1" t="s">
        <v>124</v>
      </c>
      <c r="B53" s="1" t="s">
        <v>125</v>
      </c>
      <c r="C53" s="6">
        <v>9825</v>
      </c>
      <c r="D53" t="s">
        <v>32</v>
      </c>
      <c r="E53" s="2">
        <v>825</v>
      </c>
    </row>
    <row r="54" spans="1:5" x14ac:dyDescent="0.25">
      <c r="A54" s="1" t="s">
        <v>64</v>
      </c>
      <c r="B54" s="1" t="s">
        <v>41</v>
      </c>
      <c r="C54" s="6">
        <v>9806</v>
      </c>
      <c r="D54" t="s">
        <v>2</v>
      </c>
      <c r="E54" s="2">
        <v>1000</v>
      </c>
    </row>
    <row r="55" spans="1:5" x14ac:dyDescent="0.25">
      <c r="A55" s="1" t="s">
        <v>112</v>
      </c>
      <c r="B55" s="1" t="s">
        <v>113</v>
      </c>
      <c r="C55" s="6">
        <v>9802</v>
      </c>
      <c r="D55" t="s">
        <v>42</v>
      </c>
      <c r="E55" s="2">
        <v>2041</v>
      </c>
    </row>
    <row r="56" spans="1:5" x14ac:dyDescent="0.25">
      <c r="A56" s="1" t="s">
        <v>110</v>
      </c>
      <c r="B56" s="1" t="s">
        <v>44</v>
      </c>
      <c r="C56" s="6">
        <v>9845</v>
      </c>
      <c r="D56" t="s">
        <v>20</v>
      </c>
      <c r="E56" s="2">
        <v>500</v>
      </c>
    </row>
    <row r="57" spans="1:5" x14ac:dyDescent="0.25">
      <c r="A57" s="1" t="s">
        <v>110</v>
      </c>
      <c r="B57" s="1" t="s">
        <v>44</v>
      </c>
      <c r="C57" s="6">
        <v>9845</v>
      </c>
      <c r="D57" t="s">
        <v>32</v>
      </c>
      <c r="E57" s="2">
        <v>700</v>
      </c>
    </row>
    <row r="58" spans="1:5" x14ac:dyDescent="0.25">
      <c r="A58" s="1" t="s">
        <v>145</v>
      </c>
      <c r="B58" s="1" t="s">
        <v>146</v>
      </c>
      <c r="C58" s="6">
        <v>9794</v>
      </c>
      <c r="D58" t="s">
        <v>50</v>
      </c>
      <c r="E58" s="2">
        <v>2625</v>
      </c>
    </row>
    <row r="59" spans="1:5" x14ac:dyDescent="0.25">
      <c r="A59" s="1" t="s">
        <v>40</v>
      </c>
      <c r="B59" s="1" t="s">
        <v>87</v>
      </c>
      <c r="C59" s="6">
        <v>9863</v>
      </c>
      <c r="D59" t="s">
        <v>65</v>
      </c>
      <c r="E59" s="2">
        <v>1200</v>
      </c>
    </row>
    <row r="60" spans="1:5" x14ac:dyDescent="0.25">
      <c r="A60" s="1" t="s">
        <v>2</v>
      </c>
      <c r="B60" s="1" t="s">
        <v>49</v>
      </c>
      <c r="C60" s="6">
        <v>9793</v>
      </c>
      <c r="D60" t="s">
        <v>50</v>
      </c>
      <c r="E60" s="2">
        <v>3500</v>
      </c>
    </row>
    <row r="61" spans="1:5" x14ac:dyDescent="0.25">
      <c r="A61" s="1" t="s">
        <v>108</v>
      </c>
      <c r="B61" s="1" t="s">
        <v>109</v>
      </c>
      <c r="C61" s="6">
        <v>9815</v>
      </c>
      <c r="D61" t="s">
        <v>64</v>
      </c>
      <c r="E61" s="2">
        <v>1000</v>
      </c>
    </row>
    <row r="62" spans="1:5" x14ac:dyDescent="0.25">
      <c r="A62" s="1" t="s">
        <v>108</v>
      </c>
      <c r="B62" s="1" t="s">
        <v>109</v>
      </c>
      <c r="C62" s="6">
        <v>9815</v>
      </c>
      <c r="D62" t="s">
        <v>56</v>
      </c>
      <c r="E62" s="2">
        <v>500</v>
      </c>
    </row>
    <row r="63" spans="1:5" x14ac:dyDescent="0.25">
      <c r="A63" s="1" t="s">
        <v>42</v>
      </c>
      <c r="B63" s="1" t="s">
        <v>54</v>
      </c>
      <c r="C63" s="6">
        <v>9814</v>
      </c>
      <c r="D63" t="s">
        <v>64</v>
      </c>
      <c r="E63" s="2">
        <v>1500</v>
      </c>
    </row>
    <row r="64" spans="1:5" x14ac:dyDescent="0.25">
      <c r="A64" s="1" t="s">
        <v>54</v>
      </c>
      <c r="B64" s="1" t="s">
        <v>36</v>
      </c>
      <c r="C64" s="6">
        <v>9801</v>
      </c>
      <c r="D64" t="s">
        <v>60</v>
      </c>
      <c r="E64" s="2">
        <v>800</v>
      </c>
    </row>
    <row r="65" spans="1:5" x14ac:dyDescent="0.25">
      <c r="A65" s="1" t="s">
        <v>60</v>
      </c>
      <c r="B65" s="1" t="s">
        <v>33</v>
      </c>
      <c r="C65" s="6">
        <v>9870</v>
      </c>
      <c r="D65" t="s">
        <v>11</v>
      </c>
      <c r="E65" s="2">
        <v>1000</v>
      </c>
    </row>
    <row r="66" spans="1:5" x14ac:dyDescent="0.25">
      <c r="A66" s="1" t="s">
        <v>60</v>
      </c>
      <c r="B66" s="1" t="s">
        <v>33</v>
      </c>
      <c r="C66" s="6">
        <v>9870</v>
      </c>
      <c r="D66" t="s">
        <v>20</v>
      </c>
      <c r="E66" s="2">
        <v>460</v>
      </c>
    </row>
    <row r="67" spans="1:5" x14ac:dyDescent="0.25">
      <c r="A67" s="1" t="s">
        <v>60</v>
      </c>
      <c r="B67" s="1" t="s">
        <v>33</v>
      </c>
      <c r="C67" s="6">
        <v>9870</v>
      </c>
      <c r="D67" t="s">
        <v>61</v>
      </c>
      <c r="E67" s="2">
        <v>100</v>
      </c>
    </row>
    <row r="68" spans="1:5" x14ac:dyDescent="0.25">
      <c r="A68" s="1" t="s">
        <v>60</v>
      </c>
      <c r="B68" s="1" t="s">
        <v>33</v>
      </c>
      <c r="C68" s="6">
        <v>9870</v>
      </c>
      <c r="D68" t="s">
        <v>60</v>
      </c>
      <c r="E68" s="2">
        <v>1800</v>
      </c>
    </row>
    <row r="69" spans="1:5" x14ac:dyDescent="0.25">
      <c r="A69" s="1" t="s">
        <v>133</v>
      </c>
      <c r="B69" s="1" t="s">
        <v>134</v>
      </c>
      <c r="C69" s="6">
        <v>9862</v>
      </c>
      <c r="D69" t="s">
        <v>65</v>
      </c>
      <c r="E69" s="2">
        <v>1000</v>
      </c>
    </row>
    <row r="70" spans="1:5" x14ac:dyDescent="0.25">
      <c r="A70" s="1" t="s">
        <v>133</v>
      </c>
      <c r="B70" s="1" t="s">
        <v>134</v>
      </c>
      <c r="C70" s="6">
        <v>9862</v>
      </c>
      <c r="D70" t="s">
        <v>20</v>
      </c>
      <c r="E70" s="2">
        <v>2125</v>
      </c>
    </row>
    <row r="71" spans="1:5" x14ac:dyDescent="0.25">
      <c r="A71" s="1" t="s">
        <v>133</v>
      </c>
      <c r="B71" s="1" t="s">
        <v>134</v>
      </c>
      <c r="C71" s="6">
        <v>9862</v>
      </c>
      <c r="D71" t="s">
        <v>50</v>
      </c>
      <c r="E71" s="2">
        <v>1000</v>
      </c>
    </row>
    <row r="72" spans="1:5" x14ac:dyDescent="0.25">
      <c r="A72" s="1" t="s">
        <v>43</v>
      </c>
      <c r="B72" s="1" t="s">
        <v>15</v>
      </c>
      <c r="C72" s="6">
        <v>9861</v>
      </c>
      <c r="D72" t="s">
        <v>65</v>
      </c>
      <c r="E72" s="2">
        <v>100</v>
      </c>
    </row>
    <row r="73" spans="1:5" x14ac:dyDescent="0.25">
      <c r="A73" s="1" t="s">
        <v>43</v>
      </c>
      <c r="B73" s="1" t="s">
        <v>15</v>
      </c>
      <c r="C73" s="6">
        <v>9861</v>
      </c>
      <c r="D73" t="s">
        <v>56</v>
      </c>
      <c r="E73" s="2">
        <v>500</v>
      </c>
    </row>
    <row r="74" spans="1:5" x14ac:dyDescent="0.25">
      <c r="A74" s="1" t="s">
        <v>131</v>
      </c>
      <c r="B74" s="1" t="s">
        <v>132</v>
      </c>
      <c r="C74" s="6">
        <v>9823</v>
      </c>
      <c r="D74" t="s">
        <v>287</v>
      </c>
      <c r="E74" s="2">
        <v>280</v>
      </c>
    </row>
    <row r="75" spans="1:5" x14ac:dyDescent="0.25">
      <c r="A75" s="1" t="s">
        <v>131</v>
      </c>
      <c r="B75" s="1" t="s">
        <v>132</v>
      </c>
      <c r="C75" s="6">
        <v>9823</v>
      </c>
      <c r="D75" t="s">
        <v>34</v>
      </c>
      <c r="E75" s="2">
        <v>430</v>
      </c>
    </row>
    <row r="76" spans="1:5" x14ac:dyDescent="0.25">
      <c r="A76" s="1" t="s">
        <v>139</v>
      </c>
      <c r="B76" s="1" t="s">
        <v>140</v>
      </c>
      <c r="C76" s="6">
        <v>9860</v>
      </c>
      <c r="D76" t="s">
        <v>65</v>
      </c>
      <c r="E76" s="2">
        <v>620</v>
      </c>
    </row>
    <row r="77" spans="1:5" x14ac:dyDescent="0.25">
      <c r="A77" s="1" t="s">
        <v>139</v>
      </c>
      <c r="B77" s="1" t="s">
        <v>140</v>
      </c>
      <c r="C77" s="6">
        <v>9860</v>
      </c>
      <c r="D77" t="s">
        <v>26</v>
      </c>
      <c r="E77" s="2">
        <v>980</v>
      </c>
    </row>
    <row r="78" spans="1:5" x14ac:dyDescent="0.25">
      <c r="A78" s="1" t="s">
        <v>139</v>
      </c>
      <c r="B78" s="1" t="s">
        <v>140</v>
      </c>
      <c r="C78" s="6">
        <v>9860</v>
      </c>
      <c r="D78" t="s">
        <v>34</v>
      </c>
      <c r="E78" s="2">
        <v>1015</v>
      </c>
    </row>
    <row r="79" spans="1:5" x14ac:dyDescent="0.25">
      <c r="A79" s="1" t="s">
        <v>56</v>
      </c>
      <c r="B79" s="1" t="s">
        <v>57</v>
      </c>
      <c r="C79" s="6">
        <v>9822</v>
      </c>
      <c r="D79" t="s">
        <v>287</v>
      </c>
      <c r="E79" s="2">
        <v>1400</v>
      </c>
    </row>
    <row r="80" spans="1:5" x14ac:dyDescent="0.25">
      <c r="A80" s="1" t="s">
        <v>149</v>
      </c>
      <c r="B80" s="1" t="s">
        <v>25</v>
      </c>
      <c r="C80" s="6">
        <v>9842</v>
      </c>
      <c r="D80" t="s">
        <v>20</v>
      </c>
      <c r="E80" s="2">
        <v>2800</v>
      </c>
    </row>
    <row r="81" spans="1:5" x14ac:dyDescent="0.25">
      <c r="A81" s="1" t="s">
        <v>149</v>
      </c>
      <c r="B81" s="1" t="s">
        <v>25</v>
      </c>
      <c r="C81" s="6">
        <v>9842</v>
      </c>
      <c r="D81" t="s">
        <v>50</v>
      </c>
      <c r="E81" s="2">
        <v>1500</v>
      </c>
    </row>
    <row r="82" spans="1:5" x14ac:dyDescent="0.25">
      <c r="A82" s="1" t="s">
        <v>50</v>
      </c>
      <c r="B82" s="1" t="s">
        <v>51</v>
      </c>
      <c r="C82" s="6">
        <v>9859</v>
      </c>
      <c r="D82" t="s">
        <v>65</v>
      </c>
      <c r="E82" s="2">
        <v>1000</v>
      </c>
    </row>
    <row r="83" spans="1:5" x14ac:dyDescent="0.25">
      <c r="A83" s="1" t="s">
        <v>50</v>
      </c>
      <c r="B83" s="1" t="s">
        <v>51</v>
      </c>
      <c r="C83" s="6">
        <v>9859</v>
      </c>
      <c r="D83" t="s">
        <v>61</v>
      </c>
      <c r="E83" s="2">
        <v>590</v>
      </c>
    </row>
    <row r="84" spans="1:5" x14ac:dyDescent="0.25">
      <c r="A84" s="1" t="s">
        <v>151</v>
      </c>
      <c r="B84" s="1" t="s">
        <v>31</v>
      </c>
      <c r="C84" s="6">
        <v>9818</v>
      </c>
      <c r="D84" t="s">
        <v>34</v>
      </c>
      <c r="E84" s="2">
        <v>1000</v>
      </c>
    </row>
    <row r="85" spans="1:5" x14ac:dyDescent="0.25">
      <c r="A85" s="1" t="s">
        <v>46</v>
      </c>
      <c r="B85" s="1" t="s">
        <v>53</v>
      </c>
      <c r="C85" s="6">
        <v>9858</v>
      </c>
      <c r="D85" t="s">
        <v>65</v>
      </c>
      <c r="E85" s="2">
        <v>2000</v>
      </c>
    </row>
    <row r="86" spans="1:5" x14ac:dyDescent="0.25">
      <c r="A86" s="1" t="s">
        <v>46</v>
      </c>
      <c r="B86" s="1" t="s">
        <v>53</v>
      </c>
      <c r="C86" s="6">
        <v>9858</v>
      </c>
      <c r="D86" t="s">
        <v>55</v>
      </c>
      <c r="E86" s="2">
        <v>1000</v>
      </c>
    </row>
    <row r="87" spans="1:5" x14ac:dyDescent="0.25">
      <c r="A87" s="1" t="s">
        <v>82</v>
      </c>
      <c r="B87" s="1" t="s">
        <v>83</v>
      </c>
      <c r="C87" s="6">
        <v>9821</v>
      </c>
      <c r="D87" t="s">
        <v>287</v>
      </c>
      <c r="E87" s="2">
        <v>1000</v>
      </c>
    </row>
    <row r="88" spans="1:5" x14ac:dyDescent="0.25">
      <c r="A88" s="1" t="s">
        <v>76</v>
      </c>
      <c r="B88" s="1" t="s">
        <v>77</v>
      </c>
      <c r="C88" s="6">
        <v>9790</v>
      </c>
      <c r="D88" t="s">
        <v>50</v>
      </c>
      <c r="E88" s="2">
        <v>1250</v>
      </c>
    </row>
  </sheetData>
  <sortState xmlns:xlrd2="http://schemas.microsoft.com/office/spreadsheetml/2017/richdata2" ref="A2:E88">
    <sortCondition ref="A4"/>
  </sortState>
  <pageMargins left="0.7" right="0.7" top="0.75" bottom="0.75" header="0.3" footer="0.3"/>
  <pageSetup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</sheetPr>
  <dimension ref="A1:P23"/>
  <sheetViews>
    <sheetView zoomScale="130" zoomScaleNormal="130" workbookViewId="0"/>
  </sheetViews>
  <sheetFormatPr defaultRowHeight="15" x14ac:dyDescent="0.25"/>
  <cols>
    <col min="1" max="1" width="11.140625" bestFit="1" customWidth="1"/>
    <col min="2" max="2" width="12.42578125" customWidth="1"/>
    <col min="3" max="3" width="11.5703125" style="9" customWidth="1"/>
    <col min="4" max="4" width="15.85546875" style="9" customWidth="1"/>
    <col min="5" max="5" width="15" style="9" customWidth="1"/>
    <col min="6" max="6" width="6" customWidth="1"/>
    <col min="7" max="7" width="19.28515625" customWidth="1"/>
    <col min="8" max="8" width="16.85546875" customWidth="1"/>
    <col min="9" max="9" width="16.7109375" bestFit="1" customWidth="1"/>
    <col min="10" max="10" width="3.5703125" customWidth="1"/>
    <col min="11" max="11" width="18.5703125" bestFit="1" customWidth="1"/>
    <col min="12" max="13" width="17.140625" hidden="1" customWidth="1"/>
    <col min="14" max="14" width="0" hidden="1" customWidth="1"/>
    <col min="15" max="15" width="10.42578125" hidden="1" customWidth="1"/>
    <col min="16" max="16" width="16.7109375" hidden="1" customWidth="1"/>
  </cols>
  <sheetData>
    <row r="1" spans="1:16" x14ac:dyDescent="0.25">
      <c r="A1" s="3" t="s">
        <v>288</v>
      </c>
      <c r="B1" s="3" t="s">
        <v>47</v>
      </c>
      <c r="C1" s="8" t="s">
        <v>208</v>
      </c>
      <c r="D1" s="8" t="s">
        <v>260</v>
      </c>
      <c r="E1" s="8" t="s">
        <v>0</v>
      </c>
      <c r="K1" s="44" t="s">
        <v>300</v>
      </c>
      <c r="L1" s="8" t="s">
        <v>260</v>
      </c>
      <c r="M1" s="8" t="s">
        <v>0</v>
      </c>
      <c r="O1" s="17" t="s">
        <v>5</v>
      </c>
      <c r="P1" s="17" t="s">
        <v>165</v>
      </c>
    </row>
    <row r="2" spans="1:16" x14ac:dyDescent="0.25">
      <c r="A2" t="s">
        <v>7</v>
      </c>
      <c r="B2">
        <v>987192</v>
      </c>
      <c r="C2" s="9">
        <v>4000</v>
      </c>
      <c r="G2" s="17" t="s">
        <v>5</v>
      </c>
      <c r="H2" s="17" t="s">
        <v>165</v>
      </c>
      <c r="L2" s="51">
        <f>SUMIF(Students!D:D,A2,Students!E:E)</f>
        <v>2310</v>
      </c>
      <c r="M2" s="9">
        <f>C2-D2</f>
        <v>4000</v>
      </c>
      <c r="O2" s="16" t="s">
        <v>32</v>
      </c>
      <c r="P2" s="19">
        <f>VLOOKUP(G3,A:E,5,FALSE)</f>
        <v>0</v>
      </c>
    </row>
    <row r="3" spans="1:16" x14ac:dyDescent="0.25">
      <c r="A3" t="s">
        <v>11</v>
      </c>
      <c r="B3">
        <v>987335</v>
      </c>
      <c r="C3" s="9">
        <v>4500</v>
      </c>
      <c r="G3" s="16" t="s">
        <v>32</v>
      </c>
      <c r="H3" s="19"/>
      <c r="L3" s="52" t="s">
        <v>306</v>
      </c>
      <c r="M3" s="52" t="s">
        <v>307</v>
      </c>
    </row>
    <row r="4" spans="1:16" x14ac:dyDescent="0.25">
      <c r="A4" t="s">
        <v>65</v>
      </c>
      <c r="B4">
        <v>987456</v>
      </c>
      <c r="C4" s="9">
        <v>14350</v>
      </c>
    </row>
    <row r="5" spans="1:16" x14ac:dyDescent="0.25">
      <c r="A5" t="s">
        <v>20</v>
      </c>
      <c r="B5">
        <v>987379</v>
      </c>
      <c r="C5" s="9">
        <v>22454</v>
      </c>
    </row>
    <row r="6" spans="1:16" x14ac:dyDescent="0.25">
      <c r="A6" t="s">
        <v>61</v>
      </c>
      <c r="B6">
        <v>987346</v>
      </c>
      <c r="C6" s="9">
        <v>2500</v>
      </c>
    </row>
    <row r="7" spans="1:16" x14ac:dyDescent="0.25">
      <c r="A7" t="s">
        <v>26</v>
      </c>
      <c r="B7">
        <v>986961</v>
      </c>
      <c r="C7" s="9">
        <v>10780</v>
      </c>
    </row>
    <row r="8" spans="1:16" x14ac:dyDescent="0.25">
      <c r="A8" t="s">
        <v>55</v>
      </c>
      <c r="B8">
        <v>987071</v>
      </c>
      <c r="C8" s="9">
        <v>5400</v>
      </c>
    </row>
    <row r="9" spans="1:16" x14ac:dyDescent="0.25">
      <c r="A9" t="s">
        <v>28</v>
      </c>
      <c r="B9">
        <v>987170</v>
      </c>
      <c r="C9" s="9">
        <v>8000</v>
      </c>
    </row>
    <row r="10" spans="1:16" x14ac:dyDescent="0.25">
      <c r="A10" t="s">
        <v>29</v>
      </c>
      <c r="B10">
        <v>986565</v>
      </c>
      <c r="C10" s="9">
        <v>6615</v>
      </c>
    </row>
    <row r="11" spans="1:16" x14ac:dyDescent="0.25">
      <c r="A11" t="s">
        <v>32</v>
      </c>
      <c r="B11">
        <v>986906</v>
      </c>
      <c r="C11" s="9">
        <v>8240</v>
      </c>
    </row>
    <row r="12" spans="1:16" x14ac:dyDescent="0.25">
      <c r="A12" t="s">
        <v>62</v>
      </c>
      <c r="B12">
        <v>986598</v>
      </c>
      <c r="C12" s="9">
        <v>5000</v>
      </c>
    </row>
    <row r="13" spans="1:16" x14ac:dyDescent="0.25">
      <c r="A13" t="s">
        <v>287</v>
      </c>
      <c r="B13">
        <v>987247</v>
      </c>
      <c r="C13" s="9">
        <v>7300</v>
      </c>
    </row>
    <row r="14" spans="1:16" x14ac:dyDescent="0.25">
      <c r="A14" t="s">
        <v>34</v>
      </c>
      <c r="B14">
        <v>986653</v>
      </c>
      <c r="C14" s="9">
        <v>4000</v>
      </c>
    </row>
    <row r="15" spans="1:16" x14ac:dyDescent="0.25">
      <c r="A15" t="s">
        <v>64</v>
      </c>
      <c r="B15">
        <v>986829</v>
      </c>
      <c r="C15" s="9">
        <v>7500</v>
      </c>
    </row>
    <row r="16" spans="1:16" x14ac:dyDescent="0.25">
      <c r="A16" t="s">
        <v>67</v>
      </c>
      <c r="B16">
        <v>986631</v>
      </c>
      <c r="C16" s="9">
        <v>40789</v>
      </c>
    </row>
    <row r="17" spans="1:3" x14ac:dyDescent="0.25">
      <c r="A17" t="s">
        <v>2</v>
      </c>
      <c r="B17">
        <v>987313</v>
      </c>
      <c r="C17" s="9">
        <v>8544</v>
      </c>
    </row>
    <row r="18" spans="1:3" x14ac:dyDescent="0.25">
      <c r="A18" t="s">
        <v>42</v>
      </c>
      <c r="B18">
        <v>987027</v>
      </c>
      <c r="C18" s="9">
        <v>13460</v>
      </c>
    </row>
    <row r="19" spans="1:3" x14ac:dyDescent="0.25">
      <c r="A19" t="s">
        <v>54</v>
      </c>
      <c r="B19">
        <v>986730</v>
      </c>
      <c r="C19" s="9">
        <v>12100</v>
      </c>
    </row>
    <row r="20" spans="1:3" x14ac:dyDescent="0.25">
      <c r="A20" t="s">
        <v>60</v>
      </c>
      <c r="B20">
        <v>987390</v>
      </c>
      <c r="C20" s="9">
        <v>5000</v>
      </c>
    </row>
    <row r="21" spans="1:3" x14ac:dyDescent="0.25">
      <c r="A21" t="s">
        <v>56</v>
      </c>
      <c r="B21">
        <v>987478</v>
      </c>
      <c r="C21" s="9">
        <v>3680</v>
      </c>
    </row>
    <row r="22" spans="1:3" x14ac:dyDescent="0.25">
      <c r="A22" t="s">
        <v>50</v>
      </c>
      <c r="B22">
        <v>986939</v>
      </c>
      <c r="C22" s="9">
        <v>14800</v>
      </c>
    </row>
    <row r="23" spans="1:3" x14ac:dyDescent="0.25">
      <c r="A23" t="s">
        <v>46</v>
      </c>
      <c r="B23">
        <v>987049</v>
      </c>
      <c r="C23" s="9">
        <v>8500</v>
      </c>
    </row>
  </sheetData>
  <sortState xmlns:xlrd2="http://schemas.microsoft.com/office/spreadsheetml/2017/richdata2" ref="A2:D23">
    <sortCondition ref="A7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published="0">
    <tabColor theme="9" tint="0.39997558519241921"/>
  </sheetPr>
  <dimension ref="A1:K38"/>
  <sheetViews>
    <sheetView zoomScale="130" zoomScaleNormal="130" workbookViewId="0"/>
  </sheetViews>
  <sheetFormatPr defaultRowHeight="15" x14ac:dyDescent="0.25"/>
  <cols>
    <col min="1" max="1" width="20.7109375" bestFit="1" customWidth="1"/>
    <col min="2" max="2" width="18.7109375" style="31" customWidth="1"/>
    <col min="3" max="3" width="19.5703125" style="34" customWidth="1"/>
    <col min="6" max="6" width="9.140625" style="31"/>
    <col min="9" max="9" width="17.140625" bestFit="1" customWidth="1"/>
    <col min="10" max="10" width="8.7109375" hidden="1" customWidth="1"/>
    <col min="11" max="11" width="19.5703125" hidden="1" customWidth="1"/>
  </cols>
  <sheetData>
    <row r="1" spans="1:11" x14ac:dyDescent="0.25">
      <c r="A1" s="32" t="s">
        <v>281</v>
      </c>
      <c r="B1" s="33" t="s">
        <v>282</v>
      </c>
      <c r="C1" s="40" t="s">
        <v>283</v>
      </c>
      <c r="F1" s="36" t="s">
        <v>284</v>
      </c>
      <c r="G1" s="37" t="s">
        <v>283</v>
      </c>
      <c r="I1" s="44" t="s">
        <v>300</v>
      </c>
      <c r="J1" s="11" t="s">
        <v>301</v>
      </c>
    </row>
    <row r="2" spans="1:11" x14ac:dyDescent="0.25">
      <c r="A2" s="12" t="s">
        <v>169</v>
      </c>
      <c r="B2" s="31">
        <v>84999</v>
      </c>
      <c r="F2" s="38">
        <v>0</v>
      </c>
      <c r="G2" s="41">
        <v>0</v>
      </c>
      <c r="J2" s="50">
        <f>VLOOKUP(B2,$F$1:$G$14,2,TRUE)</f>
        <v>7.0000000000000007E-2</v>
      </c>
      <c r="K2" t="s">
        <v>303</v>
      </c>
    </row>
    <row r="3" spans="1:11" x14ac:dyDescent="0.25">
      <c r="A3" s="12" t="s">
        <v>170</v>
      </c>
      <c r="B3" s="31">
        <v>89422</v>
      </c>
      <c r="F3" s="38">
        <v>25000</v>
      </c>
      <c r="G3" s="39">
        <v>0.02</v>
      </c>
    </row>
    <row r="4" spans="1:11" x14ac:dyDescent="0.25">
      <c r="A4" s="12" t="s">
        <v>171</v>
      </c>
      <c r="B4" s="31">
        <v>45300</v>
      </c>
      <c r="F4" s="38">
        <v>35000</v>
      </c>
      <c r="G4" s="39">
        <v>0.03</v>
      </c>
    </row>
    <row r="5" spans="1:11" x14ac:dyDescent="0.25">
      <c r="A5" s="12" t="s">
        <v>172</v>
      </c>
      <c r="B5" s="31">
        <v>100200</v>
      </c>
      <c r="F5" s="38">
        <v>45000</v>
      </c>
      <c r="G5" s="39">
        <v>0.04</v>
      </c>
    </row>
    <row r="6" spans="1:11" x14ac:dyDescent="0.25">
      <c r="A6" s="12" t="s">
        <v>173</v>
      </c>
      <c r="B6" s="31">
        <v>35952</v>
      </c>
      <c r="F6" s="38">
        <v>55000</v>
      </c>
      <c r="G6" s="39">
        <v>0.05</v>
      </c>
    </row>
    <row r="7" spans="1:11" x14ac:dyDescent="0.25">
      <c r="A7" s="12" t="s">
        <v>174</v>
      </c>
      <c r="B7" s="31">
        <v>60981</v>
      </c>
      <c r="F7" s="38">
        <v>65000</v>
      </c>
      <c r="G7" s="39">
        <v>0.06</v>
      </c>
    </row>
    <row r="8" spans="1:11" x14ac:dyDescent="0.25">
      <c r="A8" s="12" t="s">
        <v>175</v>
      </c>
      <c r="B8" s="31">
        <v>60915</v>
      </c>
      <c r="F8" s="38">
        <v>75000</v>
      </c>
      <c r="G8" s="39">
        <v>7.0000000000000007E-2</v>
      </c>
    </row>
    <row r="9" spans="1:11" x14ac:dyDescent="0.25">
      <c r="A9" s="12" t="s">
        <v>176</v>
      </c>
      <c r="B9" s="31">
        <v>97071</v>
      </c>
      <c r="F9" s="38">
        <v>85000</v>
      </c>
      <c r="G9" s="39">
        <v>0.08</v>
      </c>
    </row>
    <row r="10" spans="1:11" x14ac:dyDescent="0.25">
      <c r="A10" s="12" t="s">
        <v>177</v>
      </c>
      <c r="B10" s="31">
        <v>46350</v>
      </c>
      <c r="F10" s="38">
        <v>95000</v>
      </c>
      <c r="G10" s="39">
        <v>0.09</v>
      </c>
    </row>
    <row r="11" spans="1:11" x14ac:dyDescent="0.25">
      <c r="A11" s="12" t="s">
        <v>178</v>
      </c>
      <c r="B11" s="31">
        <v>67895</v>
      </c>
      <c r="F11" s="38">
        <v>105000</v>
      </c>
      <c r="G11" s="39">
        <v>0.1</v>
      </c>
    </row>
    <row r="12" spans="1:11" x14ac:dyDescent="0.25">
      <c r="A12" s="12" t="s">
        <v>179</v>
      </c>
      <c r="B12" s="31">
        <v>25445</v>
      </c>
      <c r="F12" s="38">
        <v>115000</v>
      </c>
      <c r="G12" s="39">
        <v>0.11</v>
      </c>
    </row>
    <row r="13" spans="1:11" x14ac:dyDescent="0.25">
      <c r="A13" s="12" t="s">
        <v>180</v>
      </c>
      <c r="B13" s="31">
        <v>154999</v>
      </c>
      <c r="F13" s="38">
        <v>125000</v>
      </c>
      <c r="G13" s="39">
        <v>0.12</v>
      </c>
    </row>
    <row r="14" spans="1:11" x14ac:dyDescent="0.25">
      <c r="A14" s="12" t="s">
        <v>181</v>
      </c>
      <c r="B14" s="31">
        <v>85485</v>
      </c>
      <c r="F14" s="38">
        <v>135000</v>
      </c>
      <c r="G14" s="39">
        <v>0.13</v>
      </c>
    </row>
    <row r="15" spans="1:11" x14ac:dyDescent="0.25">
      <c r="A15" s="12" t="s">
        <v>182</v>
      </c>
      <c r="B15" s="31">
        <v>35999</v>
      </c>
    </row>
    <row r="16" spans="1:11" x14ac:dyDescent="0.25">
      <c r="A16" s="12" t="s">
        <v>183</v>
      </c>
      <c r="B16" s="31">
        <v>28787</v>
      </c>
    </row>
    <row r="17" spans="1:2" x14ac:dyDescent="0.25">
      <c r="A17" s="12" t="s">
        <v>184</v>
      </c>
      <c r="B17" s="31">
        <v>25995</v>
      </c>
    </row>
    <row r="18" spans="1:2" x14ac:dyDescent="0.25">
      <c r="A18" s="12" t="s">
        <v>185</v>
      </c>
      <c r="B18" s="31">
        <v>45599</v>
      </c>
    </row>
    <row r="19" spans="1:2" x14ac:dyDescent="0.25">
      <c r="A19" s="12" t="s">
        <v>186</v>
      </c>
      <c r="B19" s="31">
        <v>38995</v>
      </c>
    </row>
    <row r="20" spans="1:2" x14ac:dyDescent="0.25">
      <c r="A20" s="12" t="s">
        <v>187</v>
      </c>
      <c r="B20" s="31">
        <v>41959</v>
      </c>
    </row>
    <row r="21" spans="1:2" x14ac:dyDescent="0.25">
      <c r="A21" s="12" t="s">
        <v>188</v>
      </c>
      <c r="B21" s="31">
        <v>55987</v>
      </c>
    </row>
    <row r="22" spans="1:2" x14ac:dyDescent="0.25">
      <c r="A22" s="12" t="s">
        <v>189</v>
      </c>
      <c r="B22" s="31">
        <v>65942</v>
      </c>
    </row>
    <row r="23" spans="1:2" x14ac:dyDescent="0.25">
      <c r="A23" s="12" t="s">
        <v>190</v>
      </c>
      <c r="B23" s="31">
        <v>42959</v>
      </c>
    </row>
    <row r="24" spans="1:2" x14ac:dyDescent="0.25">
      <c r="A24" s="12" t="s">
        <v>191</v>
      </c>
      <c r="B24" s="31">
        <v>150899</v>
      </c>
    </row>
    <row r="25" spans="1:2" x14ac:dyDescent="0.25">
      <c r="A25" s="12" t="s">
        <v>192</v>
      </c>
      <c r="B25" s="31">
        <v>56111</v>
      </c>
    </row>
    <row r="26" spans="1:2" x14ac:dyDescent="0.25">
      <c r="A26" s="12" t="s">
        <v>193</v>
      </c>
      <c r="B26" s="31">
        <v>61076</v>
      </c>
    </row>
    <row r="27" spans="1:2" x14ac:dyDescent="0.25">
      <c r="A27" s="12" t="s">
        <v>194</v>
      </c>
      <c r="B27" s="31">
        <v>46350</v>
      </c>
    </row>
    <row r="28" spans="1:2" x14ac:dyDescent="0.25">
      <c r="A28" s="12" t="s">
        <v>195</v>
      </c>
      <c r="B28" s="31">
        <v>120197</v>
      </c>
    </row>
    <row r="29" spans="1:2" x14ac:dyDescent="0.25">
      <c r="A29" s="12" t="s">
        <v>196</v>
      </c>
      <c r="B29" s="31">
        <v>66444</v>
      </c>
    </row>
    <row r="30" spans="1:2" x14ac:dyDescent="0.25">
      <c r="A30" s="12" t="s">
        <v>197</v>
      </c>
      <c r="B30" s="31">
        <v>44565</v>
      </c>
    </row>
    <row r="31" spans="1:2" x14ac:dyDescent="0.25">
      <c r="A31" s="12" t="s">
        <v>198</v>
      </c>
      <c r="B31" s="31">
        <v>54681</v>
      </c>
    </row>
    <row r="32" spans="1:2" x14ac:dyDescent="0.25">
      <c r="A32" s="12" t="s">
        <v>199</v>
      </c>
      <c r="B32" s="31">
        <v>35456</v>
      </c>
    </row>
    <row r="33" spans="1:2" x14ac:dyDescent="0.25">
      <c r="A33" s="12" t="s">
        <v>200</v>
      </c>
      <c r="B33" s="31">
        <v>98756</v>
      </c>
    </row>
    <row r="34" spans="1:2" x14ac:dyDescent="0.25">
      <c r="A34" s="12" t="s">
        <v>201</v>
      </c>
      <c r="B34" s="31">
        <v>63544</v>
      </c>
    </row>
    <row r="35" spans="1:2" x14ac:dyDescent="0.25">
      <c r="A35" s="12" t="s">
        <v>202</v>
      </c>
      <c r="B35" s="31">
        <v>98454</v>
      </c>
    </row>
    <row r="36" spans="1:2" x14ac:dyDescent="0.25">
      <c r="A36" s="12" t="s">
        <v>203</v>
      </c>
      <c r="B36" s="31">
        <v>68488</v>
      </c>
    </row>
    <row r="37" spans="1:2" x14ac:dyDescent="0.25">
      <c r="A37" s="12" t="s">
        <v>204</v>
      </c>
      <c r="B37" s="31">
        <v>32444</v>
      </c>
    </row>
    <row r="38" spans="1:2" x14ac:dyDescent="0.25">
      <c r="A38" s="12" t="s">
        <v>205</v>
      </c>
      <c r="B38" s="31">
        <v>45899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F0190-8993-4422-9FC2-23645A12F738}">
  <sheetPr>
    <tabColor theme="7" tint="0.39997558519241921"/>
  </sheetPr>
  <dimension ref="A1:O77"/>
  <sheetViews>
    <sheetView zoomScale="130" zoomScaleNormal="130" workbookViewId="0"/>
  </sheetViews>
  <sheetFormatPr defaultRowHeight="15" x14ac:dyDescent="0.25"/>
  <cols>
    <col min="1" max="1" width="13.7109375" customWidth="1"/>
    <col min="2" max="2" width="19" customWidth="1"/>
    <col min="3" max="3" width="10.42578125" customWidth="1"/>
    <col min="4" max="4" width="21.7109375" customWidth="1"/>
    <col min="5" max="5" width="4.5703125" customWidth="1"/>
    <col min="6" max="6" width="19.85546875" customWidth="1"/>
    <col min="7" max="7" width="15.5703125" customWidth="1"/>
    <col min="12" max="12" width="5.28515625" customWidth="1"/>
    <col min="13" max="13" width="17.140625" bestFit="1" customWidth="1"/>
    <col min="14" max="14" width="9.140625" hidden="1" customWidth="1"/>
    <col min="15" max="15" width="17.28515625" hidden="1" customWidth="1"/>
  </cols>
  <sheetData>
    <row r="1" spans="1:15" s="15" customFormat="1" x14ac:dyDescent="0.25">
      <c r="A1" s="13" t="s">
        <v>3</v>
      </c>
      <c r="B1" s="13" t="s">
        <v>155</v>
      </c>
      <c r="C1" s="14" t="s">
        <v>156</v>
      </c>
      <c r="D1" s="13" t="s">
        <v>157</v>
      </c>
      <c r="E1"/>
      <c r="F1" s="11" t="s">
        <v>156</v>
      </c>
      <c r="G1" s="11" t="s">
        <v>289</v>
      </c>
      <c r="M1" s="44" t="s">
        <v>300</v>
      </c>
      <c r="N1" s="15" t="s">
        <v>301</v>
      </c>
    </row>
    <row r="2" spans="1:15" x14ac:dyDescent="0.25">
      <c r="A2" t="s">
        <v>75</v>
      </c>
      <c r="B2" t="s">
        <v>30</v>
      </c>
      <c r="C2" s="10">
        <v>70</v>
      </c>
      <c r="F2" s="11">
        <v>0</v>
      </c>
      <c r="G2" s="11" t="s">
        <v>164</v>
      </c>
      <c r="N2" t="str">
        <f>VLOOKUP(C2,F:G,2,TRUE)</f>
        <v>C</v>
      </c>
      <c r="O2" t="s">
        <v>305</v>
      </c>
    </row>
    <row r="3" spans="1:15" ht="15" customHeight="1" x14ac:dyDescent="0.25">
      <c r="A3" t="s">
        <v>7</v>
      </c>
      <c r="B3" t="s">
        <v>21</v>
      </c>
      <c r="C3" s="10">
        <v>91</v>
      </c>
      <c r="F3" s="11">
        <v>60</v>
      </c>
      <c r="G3" s="11" t="s">
        <v>163</v>
      </c>
    </row>
    <row r="4" spans="1:15" x14ac:dyDescent="0.25">
      <c r="A4" t="s">
        <v>122</v>
      </c>
      <c r="B4" t="s">
        <v>123</v>
      </c>
      <c r="C4" s="10">
        <v>95</v>
      </c>
      <c r="F4" s="11">
        <v>70</v>
      </c>
      <c r="G4" s="11" t="s">
        <v>162</v>
      </c>
    </row>
    <row r="5" spans="1:15" x14ac:dyDescent="0.25">
      <c r="A5" t="s">
        <v>90</v>
      </c>
      <c r="B5" t="s">
        <v>91</v>
      </c>
      <c r="C5" s="10">
        <v>25</v>
      </c>
      <c r="F5" s="11">
        <v>80</v>
      </c>
      <c r="G5" s="11" t="s">
        <v>161</v>
      </c>
    </row>
    <row r="6" spans="1:15" x14ac:dyDescent="0.25">
      <c r="A6" t="s">
        <v>141</v>
      </c>
      <c r="B6" t="s">
        <v>142</v>
      </c>
      <c r="C6" s="10">
        <v>94</v>
      </c>
      <c r="F6" s="11">
        <v>90</v>
      </c>
      <c r="G6" s="11" t="s">
        <v>160</v>
      </c>
    </row>
    <row r="7" spans="1:15" x14ac:dyDescent="0.25">
      <c r="A7" t="s">
        <v>11</v>
      </c>
      <c r="B7" t="s">
        <v>9</v>
      </c>
      <c r="C7" s="10">
        <v>88</v>
      </c>
    </row>
    <row r="8" spans="1:15" x14ac:dyDescent="0.25">
      <c r="A8" t="s">
        <v>12</v>
      </c>
      <c r="B8" t="s">
        <v>101</v>
      </c>
      <c r="C8" s="10">
        <v>72</v>
      </c>
    </row>
    <row r="9" spans="1:15" x14ac:dyDescent="0.25">
      <c r="A9" t="s">
        <v>94</v>
      </c>
      <c r="B9" t="s">
        <v>95</v>
      </c>
      <c r="C9" s="10">
        <v>99</v>
      </c>
      <c r="G9" s="7"/>
    </row>
    <row r="10" spans="1:15" x14ac:dyDescent="0.25">
      <c r="A10" t="s">
        <v>153</v>
      </c>
      <c r="B10" t="s">
        <v>96</v>
      </c>
      <c r="C10" s="10">
        <v>87</v>
      </c>
    </row>
    <row r="11" spans="1:15" x14ac:dyDescent="0.25">
      <c r="A11" t="s">
        <v>65</v>
      </c>
      <c r="B11" t="s">
        <v>66</v>
      </c>
      <c r="C11" s="10">
        <v>84</v>
      </c>
    </row>
    <row r="12" spans="1:15" x14ac:dyDescent="0.25">
      <c r="A12" t="s">
        <v>106</v>
      </c>
      <c r="B12" t="s">
        <v>107</v>
      </c>
      <c r="C12" s="10">
        <v>50</v>
      </c>
    </row>
    <row r="13" spans="1:15" x14ac:dyDescent="0.25">
      <c r="A13" t="s">
        <v>116</v>
      </c>
      <c r="B13" t="s">
        <v>14</v>
      </c>
      <c r="C13" s="10">
        <v>95</v>
      </c>
    </row>
    <row r="14" spans="1:15" x14ac:dyDescent="0.25">
      <c r="A14" t="s">
        <v>126</v>
      </c>
      <c r="B14" t="s">
        <v>13</v>
      </c>
      <c r="C14" s="10">
        <v>88</v>
      </c>
    </row>
    <row r="15" spans="1:15" x14ac:dyDescent="0.25">
      <c r="A15" t="s">
        <v>19</v>
      </c>
      <c r="B15" t="s">
        <v>129</v>
      </c>
      <c r="C15" s="10">
        <v>55</v>
      </c>
    </row>
    <row r="16" spans="1:15" x14ac:dyDescent="0.25">
      <c r="A16" t="s">
        <v>20</v>
      </c>
      <c r="B16" t="s">
        <v>6</v>
      </c>
      <c r="C16" s="10">
        <v>79</v>
      </c>
    </row>
    <row r="17" spans="1:3" x14ac:dyDescent="0.25">
      <c r="A17" t="s">
        <v>104</v>
      </c>
      <c r="B17" t="s">
        <v>105</v>
      </c>
      <c r="C17" s="10">
        <v>78</v>
      </c>
    </row>
    <row r="18" spans="1:3" x14ac:dyDescent="0.25">
      <c r="A18" t="s">
        <v>1</v>
      </c>
      <c r="B18" t="s">
        <v>119</v>
      </c>
      <c r="C18" s="10">
        <v>98</v>
      </c>
    </row>
    <row r="19" spans="1:3" x14ac:dyDescent="0.25">
      <c r="A19" t="s">
        <v>61</v>
      </c>
      <c r="B19" t="s">
        <v>17</v>
      </c>
      <c r="C19" s="10">
        <v>72</v>
      </c>
    </row>
    <row r="20" spans="1:3" x14ac:dyDescent="0.25">
      <c r="A20" t="s">
        <v>92</v>
      </c>
      <c r="B20" t="s">
        <v>8</v>
      </c>
      <c r="C20" s="10">
        <v>71</v>
      </c>
    </row>
    <row r="21" spans="1:3" x14ac:dyDescent="0.25">
      <c r="A21" t="s">
        <v>136</v>
      </c>
      <c r="B21" t="s">
        <v>27</v>
      </c>
      <c r="C21" s="10">
        <v>62</v>
      </c>
    </row>
    <row r="22" spans="1:3" x14ac:dyDescent="0.25">
      <c r="A22" t="s">
        <v>88</v>
      </c>
      <c r="B22" t="s">
        <v>10</v>
      </c>
      <c r="C22" s="10">
        <v>65</v>
      </c>
    </row>
    <row r="23" spans="1:3" x14ac:dyDescent="0.25">
      <c r="A23" t="s">
        <v>73</v>
      </c>
      <c r="B23" t="s">
        <v>74</v>
      </c>
      <c r="C23" s="10">
        <v>41</v>
      </c>
    </row>
    <row r="24" spans="1:3" x14ac:dyDescent="0.25">
      <c r="A24" t="s">
        <v>26</v>
      </c>
      <c r="B24" t="s">
        <v>58</v>
      </c>
      <c r="C24" s="10">
        <v>81</v>
      </c>
    </row>
    <row r="25" spans="1:3" x14ac:dyDescent="0.25">
      <c r="A25" t="s">
        <v>78</v>
      </c>
      <c r="B25" t="s">
        <v>79</v>
      </c>
      <c r="C25" s="10">
        <v>95</v>
      </c>
    </row>
    <row r="26" spans="1:3" x14ac:dyDescent="0.25">
      <c r="A26" t="s">
        <v>85</v>
      </c>
      <c r="B26" t="s">
        <v>86</v>
      </c>
      <c r="C26" s="10">
        <v>92</v>
      </c>
    </row>
    <row r="27" spans="1:3" x14ac:dyDescent="0.25">
      <c r="A27" t="s">
        <v>130</v>
      </c>
      <c r="B27" t="s">
        <v>45</v>
      </c>
      <c r="C27" s="10">
        <v>94</v>
      </c>
    </row>
    <row r="28" spans="1:3" x14ac:dyDescent="0.25">
      <c r="A28" t="s">
        <v>55</v>
      </c>
      <c r="B28" t="s">
        <v>22</v>
      </c>
      <c r="C28" s="10">
        <v>82</v>
      </c>
    </row>
    <row r="29" spans="1:3" x14ac:dyDescent="0.25">
      <c r="A29" t="s">
        <v>49</v>
      </c>
      <c r="B29" t="s">
        <v>39</v>
      </c>
      <c r="C29" s="10">
        <v>28</v>
      </c>
    </row>
    <row r="30" spans="1:3" x14ac:dyDescent="0.25">
      <c r="A30" t="s">
        <v>28</v>
      </c>
      <c r="B30" t="s">
        <v>23</v>
      </c>
      <c r="C30" s="10">
        <v>84</v>
      </c>
    </row>
    <row r="31" spans="1:3" x14ac:dyDescent="0.25">
      <c r="A31" t="s">
        <v>29</v>
      </c>
      <c r="B31" t="s">
        <v>24</v>
      </c>
      <c r="C31" s="10">
        <v>88</v>
      </c>
    </row>
    <row r="32" spans="1:3" x14ac:dyDescent="0.25">
      <c r="A32" t="s">
        <v>143</v>
      </c>
      <c r="B32" t="s">
        <v>144</v>
      </c>
      <c r="C32" s="10">
        <v>98</v>
      </c>
    </row>
    <row r="33" spans="1:3" x14ac:dyDescent="0.25">
      <c r="A33" t="s">
        <v>80</v>
      </c>
      <c r="B33" t="s">
        <v>81</v>
      </c>
      <c r="C33" s="10">
        <v>72</v>
      </c>
    </row>
    <row r="34" spans="1:3" x14ac:dyDescent="0.25">
      <c r="A34" t="s">
        <v>71</v>
      </c>
      <c r="B34" t="s">
        <v>72</v>
      </c>
      <c r="C34" s="10">
        <v>71</v>
      </c>
    </row>
    <row r="35" spans="1:3" x14ac:dyDescent="0.25">
      <c r="A35" t="s">
        <v>69</v>
      </c>
      <c r="B35" t="s">
        <v>70</v>
      </c>
      <c r="C35" s="10">
        <v>65</v>
      </c>
    </row>
    <row r="36" spans="1:3" x14ac:dyDescent="0.25">
      <c r="A36" t="s">
        <v>84</v>
      </c>
      <c r="B36" t="s">
        <v>40</v>
      </c>
      <c r="C36" s="10">
        <v>64</v>
      </c>
    </row>
    <row r="37" spans="1:3" x14ac:dyDescent="0.25">
      <c r="A37" t="s">
        <v>32</v>
      </c>
      <c r="B37" t="s">
        <v>59</v>
      </c>
      <c r="C37" s="10">
        <v>98</v>
      </c>
    </row>
    <row r="38" spans="1:3" x14ac:dyDescent="0.25">
      <c r="A38" t="s">
        <v>62</v>
      </c>
      <c r="B38" t="s">
        <v>63</v>
      </c>
      <c r="C38" s="10">
        <v>97</v>
      </c>
    </row>
    <row r="39" spans="1:3" x14ac:dyDescent="0.25">
      <c r="A39" t="s">
        <v>150</v>
      </c>
      <c r="B39" t="s">
        <v>89</v>
      </c>
      <c r="C39" s="10">
        <v>96</v>
      </c>
    </row>
    <row r="40" spans="1:3" x14ac:dyDescent="0.25">
      <c r="A40" t="s">
        <v>34</v>
      </c>
      <c r="B40" t="s">
        <v>18</v>
      </c>
      <c r="C40" s="10">
        <v>95</v>
      </c>
    </row>
    <row r="41" spans="1:3" x14ac:dyDescent="0.25">
      <c r="A41" t="s">
        <v>117</v>
      </c>
      <c r="B41" t="s">
        <v>118</v>
      </c>
      <c r="C41" s="10">
        <v>95</v>
      </c>
    </row>
    <row r="42" spans="1:3" x14ac:dyDescent="0.25">
      <c r="A42" t="s">
        <v>35</v>
      </c>
      <c r="B42" t="s">
        <v>111</v>
      </c>
      <c r="C42" s="10">
        <v>24</v>
      </c>
    </row>
    <row r="43" spans="1:3" x14ac:dyDescent="0.25">
      <c r="A43" t="s">
        <v>154</v>
      </c>
      <c r="B43" t="s">
        <v>99</v>
      </c>
      <c r="C43" s="10">
        <v>78</v>
      </c>
    </row>
    <row r="44" spans="1:3" x14ac:dyDescent="0.25">
      <c r="A44" t="s">
        <v>120</v>
      </c>
      <c r="B44" t="s">
        <v>121</v>
      </c>
      <c r="C44" s="10">
        <v>65</v>
      </c>
    </row>
    <row r="45" spans="1:3" x14ac:dyDescent="0.25">
      <c r="A45" t="s">
        <v>37</v>
      </c>
      <c r="B45" t="s">
        <v>93</v>
      </c>
      <c r="C45" s="10">
        <v>74</v>
      </c>
    </row>
    <row r="46" spans="1:3" x14ac:dyDescent="0.25">
      <c r="A46" t="s">
        <v>102</v>
      </c>
      <c r="B46" t="s">
        <v>103</v>
      </c>
      <c r="C46" s="10">
        <v>72</v>
      </c>
    </row>
    <row r="47" spans="1:3" x14ac:dyDescent="0.25">
      <c r="A47" t="s">
        <v>97</v>
      </c>
      <c r="B47" t="s">
        <v>98</v>
      </c>
      <c r="C47" s="10">
        <v>72</v>
      </c>
    </row>
    <row r="48" spans="1:3" x14ac:dyDescent="0.25">
      <c r="A48" t="s">
        <v>135</v>
      </c>
      <c r="B48" t="s">
        <v>38</v>
      </c>
      <c r="C48" s="10">
        <v>70</v>
      </c>
    </row>
    <row r="49" spans="1:3" x14ac:dyDescent="0.25">
      <c r="A49" t="s">
        <v>100</v>
      </c>
      <c r="B49" t="s">
        <v>16</v>
      </c>
      <c r="C49" s="10">
        <v>71</v>
      </c>
    </row>
    <row r="50" spans="1:3" x14ac:dyDescent="0.25">
      <c r="A50" t="s">
        <v>147</v>
      </c>
      <c r="B50" t="s">
        <v>148</v>
      </c>
      <c r="C50" s="10">
        <v>95</v>
      </c>
    </row>
    <row r="51" spans="1:3" x14ac:dyDescent="0.25">
      <c r="A51" t="s">
        <v>137</v>
      </c>
      <c r="B51" t="s">
        <v>138</v>
      </c>
      <c r="C51" s="10">
        <v>41</v>
      </c>
    </row>
    <row r="52" spans="1:3" x14ac:dyDescent="0.25">
      <c r="A52" t="s">
        <v>114</v>
      </c>
      <c r="B52" t="s">
        <v>115</v>
      </c>
      <c r="C52" s="10">
        <v>84</v>
      </c>
    </row>
    <row r="53" spans="1:3" x14ac:dyDescent="0.25">
      <c r="A53" t="s">
        <v>127</v>
      </c>
      <c r="B53" t="s">
        <v>128</v>
      </c>
      <c r="C53" s="10">
        <v>83</v>
      </c>
    </row>
    <row r="54" spans="1:3" x14ac:dyDescent="0.25">
      <c r="A54" t="s">
        <v>124</v>
      </c>
      <c r="B54" t="s">
        <v>125</v>
      </c>
      <c r="C54" s="10">
        <v>35</v>
      </c>
    </row>
    <row r="55" spans="1:3" x14ac:dyDescent="0.25">
      <c r="A55" t="s">
        <v>64</v>
      </c>
      <c r="B55" t="s">
        <v>41</v>
      </c>
      <c r="C55" s="10">
        <v>55</v>
      </c>
    </row>
    <row r="56" spans="1:3" x14ac:dyDescent="0.25">
      <c r="A56" t="s">
        <v>67</v>
      </c>
      <c r="B56" t="s">
        <v>68</v>
      </c>
      <c r="C56" s="10">
        <v>66</v>
      </c>
    </row>
    <row r="57" spans="1:3" x14ac:dyDescent="0.25">
      <c r="A57" t="s">
        <v>112</v>
      </c>
      <c r="B57" t="s">
        <v>113</v>
      </c>
      <c r="C57" s="10">
        <v>14</v>
      </c>
    </row>
    <row r="58" spans="1:3" x14ac:dyDescent="0.25">
      <c r="A58" t="s">
        <v>110</v>
      </c>
      <c r="B58" t="s">
        <v>44</v>
      </c>
      <c r="C58" s="10">
        <v>74</v>
      </c>
    </row>
    <row r="59" spans="1:3" x14ac:dyDescent="0.25">
      <c r="A59" t="s">
        <v>145</v>
      </c>
      <c r="B59" t="s">
        <v>146</v>
      </c>
      <c r="C59" s="10">
        <v>62</v>
      </c>
    </row>
    <row r="60" spans="1:3" x14ac:dyDescent="0.25">
      <c r="A60" t="s">
        <v>40</v>
      </c>
      <c r="B60" t="s">
        <v>87</v>
      </c>
      <c r="C60" s="10">
        <v>32</v>
      </c>
    </row>
    <row r="61" spans="1:3" x14ac:dyDescent="0.25">
      <c r="A61" t="s">
        <v>2</v>
      </c>
      <c r="B61" t="s">
        <v>49</v>
      </c>
      <c r="C61" s="10">
        <v>74</v>
      </c>
    </row>
    <row r="62" spans="1:3" x14ac:dyDescent="0.25">
      <c r="A62" t="s">
        <v>108</v>
      </c>
      <c r="B62" t="s">
        <v>109</v>
      </c>
      <c r="C62" s="10">
        <v>65</v>
      </c>
    </row>
    <row r="63" spans="1:3" x14ac:dyDescent="0.25">
      <c r="A63" t="s">
        <v>42</v>
      </c>
      <c r="B63" t="s">
        <v>54</v>
      </c>
      <c r="C63" s="10">
        <v>65</v>
      </c>
    </row>
    <row r="64" spans="1:3" x14ac:dyDescent="0.25">
      <c r="A64" t="s">
        <v>54</v>
      </c>
      <c r="B64" t="s">
        <v>36</v>
      </c>
      <c r="C64" s="10">
        <v>94</v>
      </c>
    </row>
    <row r="65" spans="1:3" x14ac:dyDescent="0.25">
      <c r="A65" t="s">
        <v>60</v>
      </c>
      <c r="B65" t="s">
        <v>33</v>
      </c>
      <c r="C65" s="10">
        <v>92</v>
      </c>
    </row>
    <row r="66" spans="1:3" x14ac:dyDescent="0.25">
      <c r="A66" t="s">
        <v>133</v>
      </c>
      <c r="B66" t="s">
        <v>134</v>
      </c>
      <c r="C66" s="10">
        <v>74</v>
      </c>
    </row>
    <row r="67" spans="1:3" x14ac:dyDescent="0.25">
      <c r="A67" t="s">
        <v>43</v>
      </c>
      <c r="B67" t="s">
        <v>15</v>
      </c>
      <c r="C67" s="10">
        <v>88</v>
      </c>
    </row>
    <row r="68" spans="1:3" x14ac:dyDescent="0.25">
      <c r="A68" t="s">
        <v>131</v>
      </c>
      <c r="B68" t="s">
        <v>132</v>
      </c>
      <c r="C68" s="10">
        <v>87</v>
      </c>
    </row>
    <row r="69" spans="1:3" x14ac:dyDescent="0.25">
      <c r="A69" t="s">
        <v>139</v>
      </c>
      <c r="B69" t="s">
        <v>140</v>
      </c>
      <c r="C69" s="10">
        <v>88</v>
      </c>
    </row>
    <row r="70" spans="1:3" x14ac:dyDescent="0.25">
      <c r="A70" t="s">
        <v>152</v>
      </c>
      <c r="B70" t="s">
        <v>52</v>
      </c>
      <c r="C70" s="10">
        <v>26</v>
      </c>
    </row>
    <row r="71" spans="1:3" x14ac:dyDescent="0.25">
      <c r="A71" t="s">
        <v>56</v>
      </c>
      <c r="B71" t="s">
        <v>57</v>
      </c>
      <c r="C71" s="10">
        <v>83</v>
      </c>
    </row>
    <row r="72" spans="1:3" x14ac:dyDescent="0.25">
      <c r="A72" t="s">
        <v>149</v>
      </c>
      <c r="B72" t="s">
        <v>25</v>
      </c>
      <c r="C72" s="10">
        <v>85</v>
      </c>
    </row>
    <row r="73" spans="1:3" x14ac:dyDescent="0.25">
      <c r="A73" t="s">
        <v>50</v>
      </c>
      <c r="B73" t="s">
        <v>51</v>
      </c>
      <c r="C73" s="10">
        <v>54</v>
      </c>
    </row>
    <row r="74" spans="1:3" x14ac:dyDescent="0.25">
      <c r="A74" t="s">
        <v>151</v>
      </c>
      <c r="B74" t="s">
        <v>31</v>
      </c>
      <c r="C74" s="10">
        <v>64</v>
      </c>
    </row>
    <row r="75" spans="1:3" x14ac:dyDescent="0.25">
      <c r="A75" t="s">
        <v>46</v>
      </c>
      <c r="B75" t="s">
        <v>53</v>
      </c>
      <c r="C75">
        <v>94</v>
      </c>
    </row>
    <row r="76" spans="1:3" x14ac:dyDescent="0.25">
      <c r="A76" t="s">
        <v>82</v>
      </c>
      <c r="B76" t="s">
        <v>83</v>
      </c>
      <c r="C76">
        <v>72</v>
      </c>
    </row>
    <row r="77" spans="1:3" x14ac:dyDescent="0.25">
      <c r="A77" t="s">
        <v>76</v>
      </c>
      <c r="B77" t="s">
        <v>77</v>
      </c>
      <c r="C77">
        <v>95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39997558519241921"/>
  </sheetPr>
  <dimension ref="A1:Q77"/>
  <sheetViews>
    <sheetView zoomScale="130" zoomScaleNormal="130" workbookViewId="0"/>
  </sheetViews>
  <sheetFormatPr defaultRowHeight="15" x14ac:dyDescent="0.25"/>
  <cols>
    <col min="1" max="1" width="13.7109375" customWidth="1"/>
    <col min="2" max="2" width="19" customWidth="1"/>
    <col min="3" max="3" width="10.5703125" customWidth="1"/>
    <col min="4" max="4" width="13.140625" customWidth="1"/>
    <col min="5" max="5" width="10.85546875" style="21" customWidth="1"/>
    <col min="6" max="6" width="10.42578125" customWidth="1"/>
    <col min="10" max="10" width="19.85546875" customWidth="1"/>
    <col min="11" max="11" width="6.42578125" customWidth="1"/>
    <col min="12" max="12" width="18.5703125" bestFit="1" customWidth="1"/>
    <col min="13" max="16" width="9.140625" hidden="1" customWidth="1"/>
    <col min="17" max="17" width="10.42578125" hidden="1" customWidth="1"/>
  </cols>
  <sheetData>
    <row r="1" spans="1:17" s="15" customFormat="1" x14ac:dyDescent="0.25">
      <c r="A1" s="13" t="s">
        <v>3</v>
      </c>
      <c r="B1" s="13" t="s">
        <v>155</v>
      </c>
      <c r="C1" s="13" t="s">
        <v>48</v>
      </c>
      <c r="D1" s="13" t="s">
        <v>158</v>
      </c>
      <c r="E1" s="20" t="s">
        <v>159</v>
      </c>
      <c r="F1" s="14" t="s">
        <v>156</v>
      </c>
      <c r="G1" s="13" t="s">
        <v>166</v>
      </c>
      <c r="H1" s="13" t="s">
        <v>157</v>
      </c>
      <c r="I1"/>
      <c r="J1" s="13" t="s">
        <v>292</v>
      </c>
      <c r="K1"/>
      <c r="L1" s="44" t="s">
        <v>300</v>
      </c>
      <c r="M1" s="11" t="s">
        <v>299</v>
      </c>
      <c r="N1" s="15" t="s">
        <v>159</v>
      </c>
      <c r="O1" s="15" t="s">
        <v>166</v>
      </c>
      <c r="P1" s="15" t="s">
        <v>298</v>
      </c>
      <c r="Q1" s="15" t="s">
        <v>297</v>
      </c>
    </row>
    <row r="2" spans="1:17" x14ac:dyDescent="0.25">
      <c r="A2" t="s">
        <v>75</v>
      </c>
      <c r="B2" t="s">
        <v>30</v>
      </c>
      <c r="C2">
        <v>1234683</v>
      </c>
      <c r="D2" s="7">
        <v>37080</v>
      </c>
      <c r="F2" s="10">
        <v>93</v>
      </c>
      <c r="J2" s="42"/>
      <c r="N2" s="18">
        <f ca="1">DATEDIF(D2,TODAY(),"Y")</f>
        <v>23</v>
      </c>
      <c r="O2" s="18" t="str">
        <f>IF(F2&gt;59,"Pass","Fail")</f>
        <v>Pass</v>
      </c>
      <c r="P2" s="18" t="str">
        <f>IF(F2&gt;89,"A",IF(F2&gt;79,"B",IF(F2&gt;69,"C",IF(F2&gt;59,"D","F"))))</f>
        <v>A</v>
      </c>
      <c r="Q2" s="18" t="str" cm="1">
        <f t="array" ref="Q2">_xlfn.IFS(F2&gt;89,"A",F2&gt;79,"B",F2&gt;69,"C",F2&gt;59,"D",F2&lt;60,"F")</f>
        <v>A</v>
      </c>
    </row>
    <row r="3" spans="1:17" ht="15" customHeight="1" x14ac:dyDescent="0.25">
      <c r="A3" t="s">
        <v>7</v>
      </c>
      <c r="B3" t="s">
        <v>21</v>
      </c>
      <c r="C3">
        <v>1234680</v>
      </c>
      <c r="D3" s="7">
        <v>37076</v>
      </c>
      <c r="F3" s="10">
        <v>91</v>
      </c>
    </row>
    <row r="4" spans="1:17" x14ac:dyDescent="0.25">
      <c r="A4" t="s">
        <v>122</v>
      </c>
      <c r="B4" t="s">
        <v>123</v>
      </c>
      <c r="C4">
        <v>1234695</v>
      </c>
      <c r="D4" s="7">
        <v>37226</v>
      </c>
      <c r="F4" s="10">
        <v>95</v>
      </c>
      <c r="J4" s="53" t="s">
        <v>308</v>
      </c>
      <c r="K4" s="53"/>
      <c r="L4" s="53"/>
    </row>
    <row r="5" spans="1:17" x14ac:dyDescent="0.25">
      <c r="A5" t="s">
        <v>90</v>
      </c>
      <c r="B5" t="s">
        <v>91</v>
      </c>
      <c r="C5">
        <v>1234615</v>
      </c>
      <c r="D5" s="7">
        <v>37873</v>
      </c>
      <c r="F5" s="10">
        <v>25</v>
      </c>
      <c r="J5" s="53" t="s">
        <v>309</v>
      </c>
      <c r="K5" s="53"/>
      <c r="L5" s="53"/>
    </row>
    <row r="6" spans="1:17" x14ac:dyDescent="0.25">
      <c r="A6" t="s">
        <v>141</v>
      </c>
      <c r="B6" t="s">
        <v>142</v>
      </c>
      <c r="C6">
        <v>1234667</v>
      </c>
      <c r="D6" s="7">
        <v>36738</v>
      </c>
      <c r="F6" s="10">
        <v>94</v>
      </c>
      <c r="J6" s="53" t="s">
        <v>310</v>
      </c>
      <c r="K6" s="53"/>
      <c r="L6" s="53"/>
    </row>
    <row r="7" spans="1:17" x14ac:dyDescent="0.25">
      <c r="A7" t="s">
        <v>11</v>
      </c>
      <c r="B7" t="s">
        <v>9</v>
      </c>
      <c r="C7">
        <v>1234570</v>
      </c>
      <c r="D7" s="7">
        <v>36559</v>
      </c>
      <c r="F7" s="10">
        <v>88</v>
      </c>
      <c r="J7" s="53" t="s">
        <v>311</v>
      </c>
      <c r="K7" s="53"/>
      <c r="L7" s="53"/>
    </row>
    <row r="8" spans="1:17" x14ac:dyDescent="0.25">
      <c r="A8" t="s">
        <v>12</v>
      </c>
      <c r="B8" t="s">
        <v>101</v>
      </c>
      <c r="C8">
        <v>1234687</v>
      </c>
      <c r="D8" s="7">
        <v>36283</v>
      </c>
      <c r="F8" s="10">
        <v>72</v>
      </c>
    </row>
    <row r="9" spans="1:17" x14ac:dyDescent="0.25">
      <c r="A9" t="s">
        <v>94</v>
      </c>
      <c r="B9" t="s">
        <v>95</v>
      </c>
      <c r="C9">
        <v>1234617</v>
      </c>
      <c r="D9" s="7">
        <v>31428</v>
      </c>
      <c r="F9" s="10">
        <v>99</v>
      </c>
    </row>
    <row r="10" spans="1:17" x14ac:dyDescent="0.25">
      <c r="A10" t="s">
        <v>153</v>
      </c>
      <c r="B10" t="s">
        <v>96</v>
      </c>
      <c r="C10">
        <v>1234618</v>
      </c>
      <c r="D10" s="7">
        <v>36629</v>
      </c>
      <c r="F10" s="10">
        <v>87</v>
      </c>
    </row>
    <row r="11" spans="1:17" x14ac:dyDescent="0.25">
      <c r="A11" t="s">
        <v>65</v>
      </c>
      <c r="B11" t="s">
        <v>66</v>
      </c>
      <c r="C11">
        <v>1234682</v>
      </c>
      <c r="D11" s="7">
        <v>36250</v>
      </c>
      <c r="F11" s="10">
        <v>84</v>
      </c>
      <c r="L11" s="7"/>
    </row>
    <row r="12" spans="1:17" x14ac:dyDescent="0.25">
      <c r="A12" t="s">
        <v>106</v>
      </c>
      <c r="B12" t="s">
        <v>107</v>
      </c>
      <c r="C12">
        <v>1234629</v>
      </c>
      <c r="D12" s="7">
        <v>37164</v>
      </c>
      <c r="F12" s="10">
        <v>50</v>
      </c>
    </row>
    <row r="13" spans="1:17" x14ac:dyDescent="0.25">
      <c r="A13" t="s">
        <v>116</v>
      </c>
      <c r="B13" t="s">
        <v>14</v>
      </c>
      <c r="C13">
        <v>1234636</v>
      </c>
      <c r="D13" s="7">
        <v>35835</v>
      </c>
      <c r="F13" s="10">
        <v>95</v>
      </c>
    </row>
    <row r="14" spans="1:17" x14ac:dyDescent="0.25">
      <c r="A14" t="s">
        <v>126</v>
      </c>
      <c r="B14" t="s">
        <v>13</v>
      </c>
      <c r="C14">
        <v>1234700</v>
      </c>
      <c r="D14" s="7">
        <v>37051</v>
      </c>
      <c r="F14" s="10">
        <v>88</v>
      </c>
    </row>
    <row r="15" spans="1:17" x14ac:dyDescent="0.25">
      <c r="A15" t="s">
        <v>19</v>
      </c>
      <c r="B15" t="s">
        <v>129</v>
      </c>
      <c r="C15">
        <v>1234648</v>
      </c>
      <c r="D15" s="7">
        <v>37055</v>
      </c>
      <c r="F15" s="10">
        <v>55</v>
      </c>
    </row>
    <row r="16" spans="1:17" x14ac:dyDescent="0.25">
      <c r="A16" t="s">
        <v>20</v>
      </c>
      <c r="B16" t="s">
        <v>6</v>
      </c>
      <c r="C16">
        <v>1234571</v>
      </c>
      <c r="D16" s="7">
        <v>36747</v>
      </c>
      <c r="F16" s="10">
        <v>79</v>
      </c>
    </row>
    <row r="17" spans="1:6" x14ac:dyDescent="0.25">
      <c r="A17" t="s">
        <v>104</v>
      </c>
      <c r="B17" t="s">
        <v>105</v>
      </c>
      <c r="C17">
        <v>1234626</v>
      </c>
      <c r="D17" s="7">
        <v>36790</v>
      </c>
      <c r="F17" s="10">
        <v>78</v>
      </c>
    </row>
    <row r="18" spans="1:6" x14ac:dyDescent="0.25">
      <c r="A18" t="s">
        <v>1</v>
      </c>
      <c r="B18" t="s">
        <v>119</v>
      </c>
      <c r="C18">
        <v>1234639</v>
      </c>
      <c r="D18" s="7">
        <v>36508</v>
      </c>
      <c r="F18" s="10">
        <v>98</v>
      </c>
    </row>
    <row r="19" spans="1:6" x14ac:dyDescent="0.25">
      <c r="A19" t="s">
        <v>61</v>
      </c>
      <c r="B19" t="s">
        <v>17</v>
      </c>
      <c r="C19">
        <v>1234681</v>
      </c>
      <c r="D19" s="7">
        <v>36464</v>
      </c>
      <c r="F19" s="10">
        <v>72</v>
      </c>
    </row>
    <row r="20" spans="1:6" x14ac:dyDescent="0.25">
      <c r="A20" t="s">
        <v>92</v>
      </c>
      <c r="B20" t="s">
        <v>8</v>
      </c>
      <c r="C20">
        <v>1234685</v>
      </c>
      <c r="D20" s="7">
        <v>36098</v>
      </c>
      <c r="F20" s="10">
        <v>71</v>
      </c>
    </row>
    <row r="21" spans="1:6" x14ac:dyDescent="0.25">
      <c r="A21" t="s">
        <v>136</v>
      </c>
      <c r="B21" t="s">
        <v>27</v>
      </c>
      <c r="C21">
        <v>1234657</v>
      </c>
      <c r="D21" s="7">
        <v>35617</v>
      </c>
      <c r="F21" s="10">
        <v>62</v>
      </c>
    </row>
    <row r="22" spans="1:6" x14ac:dyDescent="0.25">
      <c r="A22" t="s">
        <v>88</v>
      </c>
      <c r="B22" t="s">
        <v>10</v>
      </c>
      <c r="C22">
        <v>1234612</v>
      </c>
      <c r="D22" s="7">
        <v>35108</v>
      </c>
      <c r="F22" s="10">
        <v>65</v>
      </c>
    </row>
    <row r="23" spans="1:6" x14ac:dyDescent="0.25">
      <c r="A23" t="s">
        <v>73</v>
      </c>
      <c r="B23" t="s">
        <v>74</v>
      </c>
      <c r="C23">
        <v>1234601</v>
      </c>
      <c r="D23" s="7">
        <v>37103</v>
      </c>
      <c r="F23" s="10">
        <v>41</v>
      </c>
    </row>
    <row r="24" spans="1:6" x14ac:dyDescent="0.25">
      <c r="A24" t="s">
        <v>26</v>
      </c>
      <c r="B24" t="s">
        <v>58</v>
      </c>
      <c r="C24">
        <v>1234584</v>
      </c>
      <c r="D24" s="7">
        <v>36691</v>
      </c>
      <c r="F24" s="10">
        <v>81</v>
      </c>
    </row>
    <row r="25" spans="1:6" x14ac:dyDescent="0.25">
      <c r="A25" t="s">
        <v>78</v>
      </c>
      <c r="B25" t="s">
        <v>79</v>
      </c>
      <c r="C25">
        <v>1234606</v>
      </c>
      <c r="D25" s="7">
        <v>36286</v>
      </c>
      <c r="F25" s="10">
        <v>95</v>
      </c>
    </row>
    <row r="26" spans="1:6" x14ac:dyDescent="0.25">
      <c r="A26" t="s">
        <v>85</v>
      </c>
      <c r="B26" t="s">
        <v>86</v>
      </c>
      <c r="C26">
        <v>1234609</v>
      </c>
      <c r="D26" s="7">
        <v>36957</v>
      </c>
      <c r="F26" s="10">
        <v>92</v>
      </c>
    </row>
    <row r="27" spans="1:6" x14ac:dyDescent="0.25">
      <c r="A27" t="s">
        <v>130</v>
      </c>
      <c r="B27" t="s">
        <v>45</v>
      </c>
      <c r="C27">
        <v>1234649</v>
      </c>
      <c r="D27" s="7">
        <v>36990</v>
      </c>
      <c r="F27" s="10">
        <v>94</v>
      </c>
    </row>
    <row r="28" spans="1:6" x14ac:dyDescent="0.25">
      <c r="A28" t="s">
        <v>55</v>
      </c>
      <c r="B28" t="s">
        <v>22</v>
      </c>
      <c r="C28">
        <v>1234580</v>
      </c>
      <c r="D28" s="7">
        <v>35095</v>
      </c>
      <c r="F28" s="10">
        <v>82</v>
      </c>
    </row>
    <row r="29" spans="1:6" x14ac:dyDescent="0.25">
      <c r="A29" t="s">
        <v>49</v>
      </c>
      <c r="B29" t="s">
        <v>39</v>
      </c>
      <c r="C29">
        <v>1234661</v>
      </c>
      <c r="D29" s="7">
        <v>37499</v>
      </c>
      <c r="F29" s="10">
        <v>28</v>
      </c>
    </row>
    <row r="30" spans="1:6" x14ac:dyDescent="0.25">
      <c r="A30" t="s">
        <v>28</v>
      </c>
      <c r="B30" t="s">
        <v>23</v>
      </c>
      <c r="C30">
        <v>1234674</v>
      </c>
      <c r="D30" s="7">
        <v>36352</v>
      </c>
      <c r="F30" s="10">
        <v>84</v>
      </c>
    </row>
    <row r="31" spans="1:6" x14ac:dyDescent="0.25">
      <c r="A31" t="s">
        <v>29</v>
      </c>
      <c r="B31" t="s">
        <v>24</v>
      </c>
      <c r="C31">
        <v>1234569</v>
      </c>
      <c r="D31" s="7">
        <v>31931</v>
      </c>
      <c r="F31" s="10">
        <v>88</v>
      </c>
    </row>
    <row r="32" spans="1:6" x14ac:dyDescent="0.25">
      <c r="A32" t="s">
        <v>143</v>
      </c>
      <c r="B32" t="s">
        <v>144</v>
      </c>
      <c r="C32">
        <v>1234668</v>
      </c>
      <c r="D32" s="7">
        <v>33076</v>
      </c>
      <c r="F32" s="10">
        <v>98</v>
      </c>
    </row>
    <row r="33" spans="1:6" x14ac:dyDescent="0.25">
      <c r="A33" t="s">
        <v>80</v>
      </c>
      <c r="B33" t="s">
        <v>81</v>
      </c>
      <c r="C33">
        <v>1234607</v>
      </c>
      <c r="D33" s="7">
        <v>32904</v>
      </c>
      <c r="F33" s="10">
        <v>72</v>
      </c>
    </row>
    <row r="34" spans="1:6" x14ac:dyDescent="0.25">
      <c r="A34" t="s">
        <v>71</v>
      </c>
      <c r="B34" t="s">
        <v>72</v>
      </c>
      <c r="C34">
        <v>1234671</v>
      </c>
      <c r="D34" s="7">
        <v>34168</v>
      </c>
      <c r="F34" s="10">
        <v>71</v>
      </c>
    </row>
    <row r="35" spans="1:6" x14ac:dyDescent="0.25">
      <c r="A35" t="s">
        <v>69</v>
      </c>
      <c r="B35" t="s">
        <v>70</v>
      </c>
      <c r="C35">
        <v>1234596</v>
      </c>
      <c r="D35" s="7">
        <v>36632</v>
      </c>
      <c r="F35" s="10">
        <v>65</v>
      </c>
    </row>
    <row r="36" spans="1:6" x14ac:dyDescent="0.25">
      <c r="A36" t="s">
        <v>84</v>
      </c>
      <c r="B36" t="s">
        <v>40</v>
      </c>
      <c r="C36">
        <v>1234608</v>
      </c>
      <c r="D36" s="7">
        <v>37029</v>
      </c>
      <c r="F36" s="10">
        <v>64</v>
      </c>
    </row>
    <row r="37" spans="1:6" x14ac:dyDescent="0.25">
      <c r="A37" t="s">
        <v>32</v>
      </c>
      <c r="B37" t="s">
        <v>59</v>
      </c>
      <c r="C37">
        <v>1234585</v>
      </c>
      <c r="D37" s="7">
        <v>36639</v>
      </c>
      <c r="F37" s="10">
        <v>98</v>
      </c>
    </row>
    <row r="38" spans="1:6" x14ac:dyDescent="0.25">
      <c r="A38" t="s">
        <v>62</v>
      </c>
      <c r="B38" t="s">
        <v>63</v>
      </c>
      <c r="C38">
        <v>1234590</v>
      </c>
      <c r="D38" s="7">
        <v>36388</v>
      </c>
      <c r="F38" s="10">
        <v>97</v>
      </c>
    </row>
    <row r="39" spans="1:6" x14ac:dyDescent="0.25">
      <c r="A39" t="s">
        <v>150</v>
      </c>
      <c r="B39" t="s">
        <v>89</v>
      </c>
      <c r="C39">
        <v>1234613</v>
      </c>
      <c r="D39" s="7">
        <v>31957</v>
      </c>
      <c r="F39" s="10">
        <v>96</v>
      </c>
    </row>
    <row r="40" spans="1:6" x14ac:dyDescent="0.25">
      <c r="A40" t="s">
        <v>34</v>
      </c>
      <c r="B40" t="s">
        <v>18</v>
      </c>
      <c r="C40">
        <v>1234574</v>
      </c>
      <c r="D40" s="7">
        <v>34880</v>
      </c>
      <c r="F40" s="10">
        <v>95</v>
      </c>
    </row>
    <row r="41" spans="1:6" x14ac:dyDescent="0.25">
      <c r="A41" t="s">
        <v>117</v>
      </c>
      <c r="B41" t="s">
        <v>118</v>
      </c>
      <c r="C41">
        <v>1234638</v>
      </c>
      <c r="D41" s="7">
        <v>37005</v>
      </c>
      <c r="F41" s="10">
        <v>95</v>
      </c>
    </row>
    <row r="42" spans="1:6" x14ac:dyDescent="0.25">
      <c r="A42" t="s">
        <v>35</v>
      </c>
      <c r="B42" t="s">
        <v>111</v>
      </c>
      <c r="C42">
        <v>1234691</v>
      </c>
      <c r="D42" s="7">
        <v>27537</v>
      </c>
      <c r="F42" s="10">
        <v>24</v>
      </c>
    </row>
    <row r="43" spans="1:6" x14ac:dyDescent="0.25">
      <c r="A43" t="s">
        <v>154</v>
      </c>
      <c r="B43" t="s">
        <v>99</v>
      </c>
      <c r="C43">
        <v>1234621</v>
      </c>
      <c r="D43" s="7">
        <v>34716</v>
      </c>
      <c r="F43" s="10">
        <v>78</v>
      </c>
    </row>
    <row r="44" spans="1:6" x14ac:dyDescent="0.25">
      <c r="A44" t="s">
        <v>120</v>
      </c>
      <c r="B44" t="s">
        <v>121</v>
      </c>
      <c r="C44">
        <v>1234641</v>
      </c>
      <c r="D44" s="7">
        <v>35280</v>
      </c>
      <c r="F44" s="10">
        <v>65</v>
      </c>
    </row>
    <row r="45" spans="1:6" x14ac:dyDescent="0.25">
      <c r="A45" t="s">
        <v>37</v>
      </c>
      <c r="B45" t="s">
        <v>93</v>
      </c>
      <c r="C45">
        <v>1234616</v>
      </c>
      <c r="D45" s="7">
        <v>36333</v>
      </c>
      <c r="F45" s="10">
        <v>74</v>
      </c>
    </row>
    <row r="46" spans="1:6" x14ac:dyDescent="0.25">
      <c r="A46" t="s">
        <v>102</v>
      </c>
      <c r="B46" t="s">
        <v>103</v>
      </c>
      <c r="C46">
        <v>1234624</v>
      </c>
      <c r="D46" s="7">
        <v>36786</v>
      </c>
      <c r="F46" s="10">
        <v>72</v>
      </c>
    </row>
    <row r="47" spans="1:6" x14ac:dyDescent="0.25">
      <c r="A47" t="s">
        <v>97</v>
      </c>
      <c r="B47" t="s">
        <v>98</v>
      </c>
      <c r="C47">
        <v>1234619</v>
      </c>
      <c r="D47" s="7">
        <v>37032</v>
      </c>
      <c r="F47" s="10">
        <v>72</v>
      </c>
    </row>
    <row r="48" spans="1:6" x14ac:dyDescent="0.25">
      <c r="A48" t="s">
        <v>135</v>
      </c>
      <c r="B48" t="s">
        <v>38</v>
      </c>
      <c r="C48">
        <v>1234655</v>
      </c>
      <c r="D48" s="7">
        <v>29836</v>
      </c>
      <c r="F48" s="10">
        <v>70</v>
      </c>
    </row>
    <row r="49" spans="1:6" x14ac:dyDescent="0.25">
      <c r="A49" t="s">
        <v>100</v>
      </c>
      <c r="B49" t="s">
        <v>16</v>
      </c>
      <c r="C49">
        <v>1234686</v>
      </c>
      <c r="D49" s="7">
        <v>36220</v>
      </c>
      <c r="F49" s="10">
        <v>71</v>
      </c>
    </row>
    <row r="50" spans="1:6" x14ac:dyDescent="0.25">
      <c r="A50" t="s">
        <v>147</v>
      </c>
      <c r="B50" t="s">
        <v>148</v>
      </c>
      <c r="C50">
        <v>1234670</v>
      </c>
      <c r="D50" s="7">
        <v>37059</v>
      </c>
      <c r="F50" s="10">
        <v>95</v>
      </c>
    </row>
    <row r="51" spans="1:6" x14ac:dyDescent="0.25">
      <c r="A51" t="s">
        <v>137</v>
      </c>
      <c r="B51" t="s">
        <v>138</v>
      </c>
      <c r="C51">
        <v>1234660</v>
      </c>
      <c r="D51" s="7">
        <v>35103</v>
      </c>
      <c r="F51" s="10">
        <v>41</v>
      </c>
    </row>
    <row r="52" spans="1:6" x14ac:dyDescent="0.25">
      <c r="A52" t="s">
        <v>114</v>
      </c>
      <c r="B52" t="s">
        <v>115</v>
      </c>
      <c r="C52">
        <v>1234635</v>
      </c>
      <c r="D52" s="7">
        <v>35948</v>
      </c>
      <c r="F52" s="10">
        <v>84</v>
      </c>
    </row>
    <row r="53" spans="1:6" x14ac:dyDescent="0.25">
      <c r="A53" t="s">
        <v>127</v>
      </c>
      <c r="B53" t="s">
        <v>128</v>
      </c>
      <c r="C53">
        <v>1234644</v>
      </c>
      <c r="D53" s="7">
        <v>36164</v>
      </c>
      <c r="F53" s="10">
        <v>83</v>
      </c>
    </row>
    <row r="54" spans="1:6" x14ac:dyDescent="0.25">
      <c r="A54" t="s">
        <v>124</v>
      </c>
      <c r="B54" t="s">
        <v>125</v>
      </c>
      <c r="C54">
        <v>1234697</v>
      </c>
      <c r="D54" s="7">
        <v>37181</v>
      </c>
      <c r="F54" s="10">
        <v>35</v>
      </c>
    </row>
    <row r="55" spans="1:6" x14ac:dyDescent="0.25">
      <c r="A55" t="s">
        <v>64</v>
      </c>
      <c r="B55" t="s">
        <v>41</v>
      </c>
      <c r="C55">
        <v>1234591</v>
      </c>
      <c r="D55" s="7">
        <v>37569</v>
      </c>
      <c r="F55" s="10">
        <v>55</v>
      </c>
    </row>
    <row r="56" spans="1:6" x14ac:dyDescent="0.25">
      <c r="A56" t="s">
        <v>67</v>
      </c>
      <c r="B56" t="s">
        <v>68</v>
      </c>
      <c r="C56">
        <v>1234592</v>
      </c>
      <c r="D56" s="7">
        <v>36867</v>
      </c>
      <c r="F56" s="10">
        <v>66</v>
      </c>
    </row>
    <row r="57" spans="1:6" x14ac:dyDescent="0.25">
      <c r="A57" t="s">
        <v>112</v>
      </c>
      <c r="B57" t="s">
        <v>113</v>
      </c>
      <c r="C57">
        <v>1234634</v>
      </c>
      <c r="D57" s="7">
        <v>35377</v>
      </c>
      <c r="F57" s="10">
        <v>14</v>
      </c>
    </row>
    <row r="58" spans="1:6" x14ac:dyDescent="0.25">
      <c r="A58" t="s">
        <v>110</v>
      </c>
      <c r="B58" t="s">
        <v>44</v>
      </c>
      <c r="C58">
        <v>1234632</v>
      </c>
      <c r="D58" s="7">
        <v>36593</v>
      </c>
      <c r="F58" s="10">
        <v>74</v>
      </c>
    </row>
    <row r="59" spans="1:6" x14ac:dyDescent="0.25">
      <c r="A59" t="s">
        <v>145</v>
      </c>
      <c r="B59" t="s">
        <v>146</v>
      </c>
      <c r="C59">
        <v>1234669</v>
      </c>
      <c r="D59" s="7">
        <v>36602</v>
      </c>
      <c r="F59" s="10">
        <v>62</v>
      </c>
    </row>
    <row r="60" spans="1:6" x14ac:dyDescent="0.25">
      <c r="A60" t="s">
        <v>40</v>
      </c>
      <c r="B60" t="s">
        <v>87</v>
      </c>
      <c r="C60">
        <v>1234611</v>
      </c>
      <c r="D60" s="7">
        <v>35845</v>
      </c>
      <c r="F60" s="10">
        <v>32</v>
      </c>
    </row>
    <row r="61" spans="1:6" x14ac:dyDescent="0.25">
      <c r="A61" t="s">
        <v>2</v>
      </c>
      <c r="B61" t="s">
        <v>49</v>
      </c>
      <c r="C61">
        <v>1234673</v>
      </c>
      <c r="D61" s="7">
        <v>36966</v>
      </c>
      <c r="F61" s="10">
        <v>74</v>
      </c>
    </row>
    <row r="62" spans="1:6" x14ac:dyDescent="0.25">
      <c r="A62" t="s">
        <v>108</v>
      </c>
      <c r="B62" t="s">
        <v>109</v>
      </c>
      <c r="C62">
        <v>1234630</v>
      </c>
      <c r="D62" s="7">
        <v>35949</v>
      </c>
      <c r="F62" s="10">
        <v>65</v>
      </c>
    </row>
    <row r="63" spans="1:6" x14ac:dyDescent="0.25">
      <c r="A63" t="s">
        <v>42</v>
      </c>
      <c r="B63" t="s">
        <v>54</v>
      </c>
      <c r="C63">
        <v>1234578</v>
      </c>
      <c r="D63" s="7">
        <v>31299</v>
      </c>
      <c r="F63" s="10">
        <v>65</v>
      </c>
    </row>
    <row r="64" spans="1:6" x14ac:dyDescent="0.25">
      <c r="A64" t="s">
        <v>54</v>
      </c>
      <c r="B64" t="s">
        <v>36</v>
      </c>
      <c r="C64">
        <v>1234579</v>
      </c>
      <c r="D64" s="7">
        <v>27825</v>
      </c>
      <c r="F64" s="10">
        <v>94</v>
      </c>
    </row>
    <row r="65" spans="1:6" x14ac:dyDescent="0.25">
      <c r="A65" t="s">
        <v>60</v>
      </c>
      <c r="B65" t="s">
        <v>33</v>
      </c>
      <c r="C65">
        <v>1234586</v>
      </c>
      <c r="D65" s="7">
        <v>35959</v>
      </c>
      <c r="F65" s="10">
        <v>92</v>
      </c>
    </row>
    <row r="66" spans="1:6" x14ac:dyDescent="0.25">
      <c r="A66" t="s">
        <v>133</v>
      </c>
      <c r="B66" t="s">
        <v>134</v>
      </c>
      <c r="C66">
        <v>1234652</v>
      </c>
      <c r="D66" s="7">
        <v>35202</v>
      </c>
      <c r="F66" s="10">
        <v>74</v>
      </c>
    </row>
    <row r="67" spans="1:6" x14ac:dyDescent="0.25">
      <c r="A67" t="s">
        <v>43</v>
      </c>
      <c r="B67" t="s">
        <v>15</v>
      </c>
      <c r="C67">
        <v>1234622</v>
      </c>
      <c r="D67" s="7">
        <v>29783</v>
      </c>
      <c r="F67" s="10">
        <v>88</v>
      </c>
    </row>
    <row r="68" spans="1:6" x14ac:dyDescent="0.25">
      <c r="A68" t="s">
        <v>131</v>
      </c>
      <c r="B68" t="s">
        <v>132</v>
      </c>
      <c r="C68">
        <v>1234650</v>
      </c>
      <c r="D68" s="7">
        <v>37485</v>
      </c>
      <c r="F68" s="10">
        <v>87</v>
      </c>
    </row>
    <row r="69" spans="1:6" x14ac:dyDescent="0.25">
      <c r="A69" t="s">
        <v>139</v>
      </c>
      <c r="B69" t="s">
        <v>140</v>
      </c>
      <c r="C69">
        <v>1234664</v>
      </c>
      <c r="D69" s="7">
        <v>36182</v>
      </c>
      <c r="F69" s="10">
        <v>88</v>
      </c>
    </row>
    <row r="70" spans="1:6" x14ac:dyDescent="0.25">
      <c r="A70" t="s">
        <v>152</v>
      </c>
      <c r="B70" t="s">
        <v>52</v>
      </c>
      <c r="C70">
        <v>1234675</v>
      </c>
      <c r="D70" s="7">
        <v>37903</v>
      </c>
      <c r="F70" s="10">
        <v>26</v>
      </c>
    </row>
    <row r="71" spans="1:6" x14ac:dyDescent="0.25">
      <c r="A71" t="s">
        <v>56</v>
      </c>
      <c r="B71" t="s">
        <v>57</v>
      </c>
      <c r="C71">
        <v>1234583</v>
      </c>
      <c r="D71" s="7">
        <v>29816</v>
      </c>
      <c r="F71" s="10">
        <v>83</v>
      </c>
    </row>
    <row r="72" spans="1:6" x14ac:dyDescent="0.25">
      <c r="A72" t="s">
        <v>149</v>
      </c>
      <c r="B72" t="s">
        <v>25</v>
      </c>
      <c r="C72">
        <v>1234599</v>
      </c>
      <c r="D72" s="7">
        <v>33710</v>
      </c>
      <c r="F72" s="10">
        <v>85</v>
      </c>
    </row>
    <row r="73" spans="1:6" x14ac:dyDescent="0.25">
      <c r="A73" t="s">
        <v>50</v>
      </c>
      <c r="B73" t="s">
        <v>51</v>
      </c>
      <c r="C73">
        <v>1234567</v>
      </c>
      <c r="D73" s="7">
        <v>37796</v>
      </c>
      <c r="F73" s="10">
        <v>54</v>
      </c>
    </row>
    <row r="74" spans="1:6" x14ac:dyDescent="0.25">
      <c r="A74" t="s">
        <v>151</v>
      </c>
      <c r="B74" t="s">
        <v>31</v>
      </c>
      <c r="C74">
        <v>1234625</v>
      </c>
      <c r="D74" s="7">
        <v>33435</v>
      </c>
      <c r="F74" s="10">
        <v>64</v>
      </c>
    </row>
    <row r="75" spans="1:6" x14ac:dyDescent="0.25">
      <c r="A75" t="s">
        <v>46</v>
      </c>
      <c r="B75" t="s">
        <v>53</v>
      </c>
      <c r="C75">
        <v>1234572</v>
      </c>
      <c r="D75" s="7">
        <v>33925</v>
      </c>
      <c r="F75">
        <v>94</v>
      </c>
    </row>
    <row r="76" spans="1:6" x14ac:dyDescent="0.25">
      <c r="A76" t="s">
        <v>82</v>
      </c>
      <c r="B76" t="s">
        <v>83</v>
      </c>
      <c r="C76">
        <v>1234684</v>
      </c>
      <c r="D76" s="7">
        <v>37573</v>
      </c>
      <c r="F76">
        <v>72</v>
      </c>
    </row>
    <row r="77" spans="1:6" x14ac:dyDescent="0.25">
      <c r="A77" t="s">
        <v>76</v>
      </c>
      <c r="B77" t="s">
        <v>77</v>
      </c>
      <c r="C77">
        <v>1234605</v>
      </c>
      <c r="D77" s="7">
        <v>36739</v>
      </c>
      <c r="F77">
        <v>95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ED793-899A-44FB-8940-A63979A4D3A0}">
  <sheetPr published="0">
    <tabColor theme="5"/>
  </sheetPr>
  <dimension ref="A1"/>
  <sheetViews>
    <sheetView showGridLines="0" workbookViewId="0">
      <selection activeCell="I17" sqref="I1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7244E-CB85-4596-9145-1560AF20EE72}">
  <sheetPr>
    <tabColor theme="5"/>
  </sheetPr>
  <dimension ref="A1:N23"/>
  <sheetViews>
    <sheetView zoomScale="130" zoomScaleNormal="130" workbookViewId="0"/>
  </sheetViews>
  <sheetFormatPr defaultRowHeight="15" x14ac:dyDescent="0.25"/>
  <cols>
    <col min="1" max="1" width="11.140625" bestFit="1" customWidth="1"/>
    <col min="2" max="2" width="12.42578125" customWidth="1"/>
    <col min="3" max="3" width="11.5703125" style="9" customWidth="1"/>
    <col min="4" max="4" width="15.85546875" style="9" customWidth="1"/>
    <col min="5" max="5" width="15" style="9" customWidth="1"/>
    <col min="6" max="6" width="6" customWidth="1"/>
    <col min="7" max="7" width="19.28515625" customWidth="1"/>
    <col min="8" max="8" width="16.85546875" customWidth="1"/>
    <col min="9" max="9" width="16.7109375" bestFit="1" customWidth="1"/>
    <col min="10" max="10" width="3.5703125" customWidth="1"/>
    <col min="11" max="11" width="18.5703125" bestFit="1" customWidth="1"/>
    <col min="12" max="12" width="10.42578125" hidden="1" customWidth="1"/>
    <col min="13" max="14" width="16.7109375" hidden="1" customWidth="1"/>
  </cols>
  <sheetData>
    <row r="1" spans="1:14" x14ac:dyDescent="0.25">
      <c r="A1" s="3" t="s">
        <v>288</v>
      </c>
      <c r="B1" s="3" t="s">
        <v>47</v>
      </c>
      <c r="C1" s="8" t="s">
        <v>208</v>
      </c>
      <c r="D1" s="8" t="s">
        <v>260</v>
      </c>
      <c r="E1" s="8" t="s">
        <v>0</v>
      </c>
      <c r="K1" s="44" t="s">
        <v>300</v>
      </c>
    </row>
    <row r="2" spans="1:14" x14ac:dyDescent="0.25">
      <c r="A2" t="s">
        <v>7</v>
      </c>
      <c r="B2">
        <v>987192</v>
      </c>
      <c r="C2" s="9">
        <v>4000</v>
      </c>
      <c r="D2" s="9">
        <v>2310</v>
      </c>
      <c r="E2" s="9">
        <v>1690</v>
      </c>
      <c r="G2" s="17" t="s">
        <v>5</v>
      </c>
      <c r="H2" s="17" t="s">
        <v>260</v>
      </c>
      <c r="I2" s="17" t="s">
        <v>165</v>
      </c>
      <c r="L2" s="17" t="s">
        <v>5</v>
      </c>
      <c r="M2" s="17" t="s">
        <v>260</v>
      </c>
      <c r="N2" s="17" t="s">
        <v>165</v>
      </c>
    </row>
    <row r="3" spans="1:14" x14ac:dyDescent="0.25">
      <c r="A3" t="s">
        <v>11</v>
      </c>
      <c r="B3">
        <v>987335</v>
      </c>
      <c r="C3" s="9">
        <v>4500</v>
      </c>
      <c r="D3" s="9">
        <v>4010</v>
      </c>
      <c r="E3" s="9">
        <v>490</v>
      </c>
      <c r="G3" s="16" t="s">
        <v>32</v>
      </c>
      <c r="H3" s="19"/>
      <c r="I3" s="19"/>
      <c r="L3" s="16" t="s">
        <v>32</v>
      </c>
      <c r="M3" s="19" cm="1">
        <f t="array" ref="M3:N3">_xlfn.XLOOKUP(L3,A:A,D:E)</f>
        <v>3725</v>
      </c>
      <c r="N3" s="19">
        <v>4515</v>
      </c>
    </row>
    <row r="4" spans="1:14" x14ac:dyDescent="0.25">
      <c r="A4" t="s">
        <v>65</v>
      </c>
      <c r="B4">
        <v>987456</v>
      </c>
      <c r="C4" s="9">
        <v>14350</v>
      </c>
      <c r="D4" s="9">
        <v>10490</v>
      </c>
      <c r="E4" s="9">
        <v>3860</v>
      </c>
    </row>
    <row r="5" spans="1:14" x14ac:dyDescent="0.25">
      <c r="A5" t="s">
        <v>20</v>
      </c>
      <c r="B5">
        <v>987379</v>
      </c>
      <c r="C5" s="9">
        <v>22454</v>
      </c>
      <c r="D5" s="9">
        <v>23575</v>
      </c>
      <c r="E5" s="9">
        <v>-1121</v>
      </c>
    </row>
    <row r="6" spans="1:14" x14ac:dyDescent="0.25">
      <c r="A6" t="s">
        <v>61</v>
      </c>
      <c r="B6">
        <v>987346</v>
      </c>
      <c r="C6" s="9">
        <v>2500</v>
      </c>
      <c r="D6" s="9">
        <v>690</v>
      </c>
      <c r="E6" s="9">
        <v>1810</v>
      </c>
    </row>
    <row r="7" spans="1:14" x14ac:dyDescent="0.25">
      <c r="A7" t="s">
        <v>26</v>
      </c>
      <c r="B7">
        <v>986961</v>
      </c>
      <c r="C7" s="9">
        <v>10780</v>
      </c>
      <c r="D7" s="9">
        <v>3912.5</v>
      </c>
      <c r="E7" s="9">
        <v>6867.5</v>
      </c>
    </row>
    <row r="8" spans="1:14" x14ac:dyDescent="0.25">
      <c r="A8" t="s">
        <v>55</v>
      </c>
      <c r="B8">
        <v>987071</v>
      </c>
      <c r="C8" s="9">
        <v>5400</v>
      </c>
      <c r="D8" s="9">
        <v>4000</v>
      </c>
      <c r="E8" s="9">
        <v>1400</v>
      </c>
    </row>
    <row r="9" spans="1:14" x14ac:dyDescent="0.25">
      <c r="A9" t="s">
        <v>28</v>
      </c>
      <c r="B9">
        <v>987170</v>
      </c>
      <c r="C9" s="9">
        <v>8000</v>
      </c>
      <c r="D9" s="9">
        <v>2600</v>
      </c>
      <c r="E9" s="9">
        <v>5400</v>
      </c>
    </row>
    <row r="10" spans="1:14" x14ac:dyDescent="0.25">
      <c r="A10" t="s">
        <v>29</v>
      </c>
      <c r="B10">
        <v>986565</v>
      </c>
      <c r="C10" s="9">
        <v>6615</v>
      </c>
      <c r="D10" s="9">
        <v>790</v>
      </c>
      <c r="E10" s="9">
        <v>5825</v>
      </c>
    </row>
    <row r="11" spans="1:14" x14ac:dyDescent="0.25">
      <c r="A11" t="s">
        <v>32</v>
      </c>
      <c r="B11">
        <v>986906</v>
      </c>
      <c r="C11" s="9">
        <v>8240</v>
      </c>
      <c r="D11" s="9">
        <v>3725</v>
      </c>
      <c r="E11" s="9">
        <v>4515</v>
      </c>
    </row>
    <row r="12" spans="1:14" x14ac:dyDescent="0.25">
      <c r="A12" t="s">
        <v>62</v>
      </c>
      <c r="B12">
        <v>986598</v>
      </c>
      <c r="C12" s="9">
        <v>5000</v>
      </c>
      <c r="D12" s="9">
        <v>0</v>
      </c>
      <c r="E12" s="9">
        <v>5000</v>
      </c>
    </row>
    <row r="13" spans="1:14" x14ac:dyDescent="0.25">
      <c r="A13" t="s">
        <v>287</v>
      </c>
      <c r="B13">
        <v>987247</v>
      </c>
      <c r="C13" s="9">
        <v>7300</v>
      </c>
      <c r="D13" s="9">
        <v>2680</v>
      </c>
      <c r="E13" s="9">
        <v>4620</v>
      </c>
    </row>
    <row r="14" spans="1:14" x14ac:dyDescent="0.25">
      <c r="A14" t="s">
        <v>34</v>
      </c>
      <c r="B14">
        <v>986653</v>
      </c>
      <c r="C14" s="9">
        <v>4000</v>
      </c>
      <c r="D14" s="9">
        <v>2445</v>
      </c>
      <c r="E14" s="9">
        <v>1555</v>
      </c>
    </row>
    <row r="15" spans="1:14" x14ac:dyDescent="0.25">
      <c r="A15" t="s">
        <v>64</v>
      </c>
      <c r="B15">
        <v>986829</v>
      </c>
      <c r="C15" s="9">
        <v>7500</v>
      </c>
      <c r="D15" s="9">
        <v>4590</v>
      </c>
      <c r="E15" s="9">
        <v>2910</v>
      </c>
    </row>
    <row r="16" spans="1:14" x14ac:dyDescent="0.25">
      <c r="A16" t="s">
        <v>67</v>
      </c>
      <c r="B16">
        <v>986631</v>
      </c>
      <c r="C16" s="9">
        <v>40789</v>
      </c>
      <c r="D16" s="9">
        <v>8450</v>
      </c>
      <c r="E16" s="9">
        <v>32339</v>
      </c>
    </row>
    <row r="17" spans="1:5" x14ac:dyDescent="0.25">
      <c r="A17" t="s">
        <v>2</v>
      </c>
      <c r="B17">
        <v>987313</v>
      </c>
      <c r="C17" s="9">
        <v>8544</v>
      </c>
      <c r="D17" s="9">
        <v>2000</v>
      </c>
      <c r="E17" s="9">
        <v>6544</v>
      </c>
    </row>
    <row r="18" spans="1:5" x14ac:dyDescent="0.25">
      <c r="A18" t="s">
        <v>42</v>
      </c>
      <c r="B18">
        <v>987027</v>
      </c>
      <c r="C18" s="9">
        <v>13460</v>
      </c>
      <c r="D18" s="9">
        <v>6313.5</v>
      </c>
      <c r="E18" s="9">
        <v>7146.5</v>
      </c>
    </row>
    <row r="19" spans="1:5" x14ac:dyDescent="0.25">
      <c r="A19" t="s">
        <v>54</v>
      </c>
      <c r="B19">
        <v>986730</v>
      </c>
      <c r="C19" s="9">
        <v>12100</v>
      </c>
      <c r="D19" s="9">
        <v>0</v>
      </c>
      <c r="E19" s="9">
        <v>12100</v>
      </c>
    </row>
    <row r="20" spans="1:5" x14ac:dyDescent="0.25">
      <c r="A20" t="s">
        <v>60</v>
      </c>
      <c r="B20">
        <v>987390</v>
      </c>
      <c r="C20" s="9">
        <v>5000</v>
      </c>
      <c r="D20" s="9">
        <v>2600</v>
      </c>
      <c r="E20" s="9">
        <v>2400</v>
      </c>
    </row>
    <row r="21" spans="1:5" x14ac:dyDescent="0.25">
      <c r="A21" t="s">
        <v>56</v>
      </c>
      <c r="B21">
        <v>987478</v>
      </c>
      <c r="C21" s="9">
        <v>3680</v>
      </c>
      <c r="D21" s="9">
        <v>1000</v>
      </c>
      <c r="E21" s="9">
        <v>2680</v>
      </c>
    </row>
    <row r="22" spans="1:5" x14ac:dyDescent="0.25">
      <c r="A22" t="s">
        <v>50</v>
      </c>
      <c r="B22">
        <v>986939</v>
      </c>
      <c r="C22" s="9">
        <v>14800</v>
      </c>
      <c r="D22" s="9">
        <v>12795</v>
      </c>
      <c r="E22" s="9">
        <v>2005</v>
      </c>
    </row>
    <row r="23" spans="1:5" x14ac:dyDescent="0.25">
      <c r="A23" t="s">
        <v>46</v>
      </c>
      <c r="B23">
        <v>987049</v>
      </c>
      <c r="C23" s="9">
        <v>8500</v>
      </c>
      <c r="D23" s="9">
        <v>0</v>
      </c>
      <c r="E23" s="9">
        <v>8500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04B10-C7C0-471F-9533-51D02FD13A11}">
  <sheetPr>
    <tabColor theme="5"/>
  </sheetPr>
  <dimension ref="A1:W12"/>
  <sheetViews>
    <sheetView zoomScale="115" zoomScaleNormal="115" workbookViewId="0"/>
  </sheetViews>
  <sheetFormatPr defaultRowHeight="15" x14ac:dyDescent="0.25"/>
  <cols>
    <col min="1" max="1" width="17" bestFit="1" customWidth="1"/>
    <col min="2" max="2" width="16.7109375" bestFit="1" customWidth="1"/>
    <col min="3" max="3" width="10.5703125" bestFit="1" customWidth="1"/>
    <col min="4" max="5" width="11.7109375" bestFit="1" customWidth="1"/>
    <col min="6" max="6" width="10.5703125" bestFit="1" customWidth="1"/>
    <col min="7" max="7" width="11.7109375" bestFit="1" customWidth="1"/>
    <col min="8" max="15" width="10.5703125" bestFit="1" customWidth="1"/>
    <col min="16" max="16" width="11.7109375" bestFit="1" customWidth="1"/>
    <col min="17" max="17" width="10.5703125" bestFit="1" customWidth="1"/>
    <col min="18" max="19" width="11.7109375" bestFit="1" customWidth="1"/>
    <col min="20" max="21" width="10.5703125" bestFit="1" customWidth="1"/>
    <col min="22" max="22" width="11.7109375" bestFit="1" customWidth="1"/>
    <col min="23" max="23" width="10.5703125" bestFit="1" customWidth="1"/>
  </cols>
  <sheetData>
    <row r="1" spans="1:23" x14ac:dyDescent="0.25">
      <c r="A1" s="45" t="s">
        <v>288</v>
      </c>
      <c r="B1" s="46" t="s">
        <v>7</v>
      </c>
      <c r="C1" s="46" t="s">
        <v>11</v>
      </c>
      <c r="D1" s="46" t="s">
        <v>65</v>
      </c>
      <c r="E1" s="46" t="s">
        <v>20</v>
      </c>
      <c r="F1" s="46" t="s">
        <v>61</v>
      </c>
      <c r="G1" s="46" t="s">
        <v>26</v>
      </c>
      <c r="H1" s="46" t="s">
        <v>55</v>
      </c>
      <c r="I1" s="46" t="s">
        <v>28</v>
      </c>
      <c r="J1" s="46" t="s">
        <v>29</v>
      </c>
      <c r="K1" s="46" t="s">
        <v>32</v>
      </c>
      <c r="L1" s="46" t="s">
        <v>62</v>
      </c>
      <c r="M1" s="46" t="s">
        <v>287</v>
      </c>
      <c r="N1" s="46" t="s">
        <v>34</v>
      </c>
      <c r="O1" s="46" t="s">
        <v>64</v>
      </c>
      <c r="P1" s="46" t="s">
        <v>67</v>
      </c>
      <c r="Q1" s="46" t="s">
        <v>2</v>
      </c>
      <c r="R1" s="46" t="s">
        <v>42</v>
      </c>
      <c r="S1" s="46" t="s">
        <v>54</v>
      </c>
      <c r="T1" s="46" t="s">
        <v>60</v>
      </c>
      <c r="U1" s="46" t="s">
        <v>56</v>
      </c>
      <c r="V1" s="46" t="s">
        <v>50</v>
      </c>
      <c r="W1" s="46" t="s">
        <v>46</v>
      </c>
    </row>
    <row r="2" spans="1:23" x14ac:dyDescent="0.25">
      <c r="A2" s="45" t="s">
        <v>47</v>
      </c>
      <c r="B2">
        <v>987192</v>
      </c>
      <c r="C2">
        <v>987335</v>
      </c>
      <c r="D2">
        <v>987456</v>
      </c>
      <c r="E2">
        <v>987379</v>
      </c>
      <c r="F2">
        <v>987346</v>
      </c>
      <c r="G2">
        <v>986961</v>
      </c>
      <c r="H2">
        <v>987071</v>
      </c>
      <c r="I2">
        <v>987170</v>
      </c>
      <c r="J2">
        <v>986565</v>
      </c>
      <c r="K2">
        <v>986906</v>
      </c>
      <c r="L2">
        <v>986598</v>
      </c>
      <c r="M2">
        <v>987247</v>
      </c>
      <c r="N2">
        <v>986653</v>
      </c>
      <c r="O2">
        <v>986829</v>
      </c>
      <c r="P2">
        <v>986631</v>
      </c>
      <c r="Q2">
        <v>987313</v>
      </c>
      <c r="R2">
        <v>987027</v>
      </c>
      <c r="S2">
        <v>986730</v>
      </c>
      <c r="T2">
        <v>987390</v>
      </c>
      <c r="U2">
        <v>987478</v>
      </c>
      <c r="V2">
        <v>986939</v>
      </c>
      <c r="W2">
        <v>987049</v>
      </c>
    </row>
    <row r="3" spans="1:23" x14ac:dyDescent="0.25">
      <c r="A3" s="47" t="s">
        <v>208</v>
      </c>
      <c r="B3" s="9">
        <v>4000</v>
      </c>
      <c r="C3" s="9">
        <v>4500</v>
      </c>
      <c r="D3" s="9">
        <v>14350</v>
      </c>
      <c r="E3" s="9">
        <v>22454</v>
      </c>
      <c r="F3" s="9">
        <v>2500</v>
      </c>
      <c r="G3" s="9">
        <v>10780</v>
      </c>
      <c r="H3" s="9">
        <v>5400</v>
      </c>
      <c r="I3" s="9">
        <v>8000</v>
      </c>
      <c r="J3" s="9">
        <v>6615</v>
      </c>
      <c r="K3" s="9">
        <v>8240</v>
      </c>
      <c r="L3" s="9">
        <v>5000</v>
      </c>
      <c r="M3" s="9">
        <v>7300</v>
      </c>
      <c r="N3" s="9">
        <v>4000</v>
      </c>
      <c r="O3" s="9">
        <v>7500</v>
      </c>
      <c r="P3" s="9">
        <v>40789</v>
      </c>
      <c r="Q3" s="9">
        <v>8544</v>
      </c>
      <c r="R3" s="9">
        <v>13460</v>
      </c>
      <c r="S3" s="9">
        <v>12100</v>
      </c>
      <c r="T3" s="9">
        <v>5000</v>
      </c>
      <c r="U3" s="9">
        <v>3680</v>
      </c>
      <c r="V3" s="9">
        <v>14800</v>
      </c>
      <c r="W3" s="9">
        <v>8500</v>
      </c>
    </row>
    <row r="4" spans="1:23" x14ac:dyDescent="0.25">
      <c r="A4" s="47" t="s">
        <v>260</v>
      </c>
      <c r="B4" s="2">
        <v>2310</v>
      </c>
      <c r="C4" s="2">
        <v>4010</v>
      </c>
      <c r="D4" s="2">
        <v>10490</v>
      </c>
      <c r="E4" s="2">
        <v>23575</v>
      </c>
      <c r="F4" s="2">
        <v>690</v>
      </c>
      <c r="G4" s="2">
        <v>3912.5</v>
      </c>
      <c r="H4" s="2">
        <v>4000</v>
      </c>
      <c r="I4" s="2">
        <v>2600</v>
      </c>
      <c r="J4" s="2">
        <v>790</v>
      </c>
      <c r="K4" s="2">
        <v>3725</v>
      </c>
      <c r="L4" s="2">
        <v>0</v>
      </c>
      <c r="M4" s="2">
        <v>2680</v>
      </c>
      <c r="N4" s="2">
        <v>2445</v>
      </c>
      <c r="O4" s="2">
        <v>4590</v>
      </c>
      <c r="P4" s="2">
        <v>8450</v>
      </c>
      <c r="Q4" s="2">
        <v>2000</v>
      </c>
      <c r="R4" s="2">
        <v>6313.5</v>
      </c>
      <c r="S4" s="2">
        <v>0</v>
      </c>
      <c r="T4" s="2">
        <v>2600</v>
      </c>
      <c r="U4" s="2">
        <v>1000</v>
      </c>
      <c r="V4" s="2">
        <v>12795</v>
      </c>
      <c r="W4" s="2">
        <v>0</v>
      </c>
    </row>
    <row r="5" spans="1:23" x14ac:dyDescent="0.25">
      <c r="A5" s="47" t="s">
        <v>0</v>
      </c>
      <c r="B5" s="2">
        <v>1690</v>
      </c>
      <c r="C5" s="2">
        <v>490</v>
      </c>
      <c r="D5" s="2">
        <v>3860</v>
      </c>
      <c r="E5" s="2">
        <v>-1121</v>
      </c>
      <c r="F5" s="2">
        <v>1810</v>
      </c>
      <c r="G5" s="2">
        <v>6867.5</v>
      </c>
      <c r="H5" s="2">
        <v>1400</v>
      </c>
      <c r="I5" s="2">
        <v>5400</v>
      </c>
      <c r="J5" s="2">
        <v>5825</v>
      </c>
      <c r="K5" s="2">
        <v>4515</v>
      </c>
      <c r="L5" s="2">
        <v>5000</v>
      </c>
      <c r="M5" s="2">
        <v>4620</v>
      </c>
      <c r="N5" s="2">
        <v>1555</v>
      </c>
      <c r="O5" s="2">
        <v>2910</v>
      </c>
      <c r="P5" s="2">
        <v>32339</v>
      </c>
      <c r="Q5" s="2">
        <v>6544</v>
      </c>
      <c r="R5" s="2">
        <v>7146.5</v>
      </c>
      <c r="S5" s="2">
        <v>12100</v>
      </c>
      <c r="T5" s="2">
        <v>2400</v>
      </c>
      <c r="U5" s="2">
        <v>2680</v>
      </c>
      <c r="V5" s="2">
        <v>2005</v>
      </c>
      <c r="W5" s="2">
        <v>8500</v>
      </c>
    </row>
    <row r="6" spans="1:23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9" spans="1:23" x14ac:dyDescent="0.25">
      <c r="A9" s="17" t="s">
        <v>5</v>
      </c>
      <c r="B9" s="17" t="s">
        <v>165</v>
      </c>
    </row>
    <row r="10" spans="1:23" x14ac:dyDescent="0.25">
      <c r="A10" s="48" t="s">
        <v>32</v>
      </c>
      <c r="B10" s="19"/>
    </row>
    <row r="12" spans="1:23" x14ac:dyDescent="0.25">
      <c r="A12" s="49" t="s">
        <v>302</v>
      </c>
      <c r="B12" s="19">
        <f>_xlfn.XLOOKUP(A10,1:1,5:5)</f>
        <v>4515</v>
      </c>
    </row>
  </sheetData>
  <dataValidations count="1">
    <dataValidation type="list" allowBlank="1" showInputMessage="1" showErrorMessage="1" sqref="A10" xr:uid="{E94BC8D5-E66E-4CE4-8E1D-73A96386C463}">
      <formula1>$B$1:$W$1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F47F0-0378-42ED-ACF6-691B9D25554E}">
  <sheetPr>
    <tabColor theme="5"/>
  </sheetPr>
  <dimension ref="A1:I88"/>
  <sheetViews>
    <sheetView zoomScale="130" zoomScaleNormal="130" workbookViewId="0"/>
  </sheetViews>
  <sheetFormatPr defaultRowHeight="15" x14ac:dyDescent="0.25"/>
  <cols>
    <col min="1" max="1" width="15.140625" customWidth="1"/>
    <col min="2" max="2" width="13.42578125" customWidth="1"/>
    <col min="3" max="3" width="6.85546875" customWidth="1"/>
    <col min="4" max="4" width="14.140625" bestFit="1" customWidth="1"/>
    <col min="5" max="5" width="16.85546875" customWidth="1"/>
    <col min="6" max="6" width="4.140625" customWidth="1"/>
    <col min="7" max="7" width="17.140625" bestFit="1" customWidth="1"/>
    <col min="8" max="8" width="13.140625" hidden="1" customWidth="1"/>
    <col min="9" max="9" width="0" hidden="1" customWidth="1"/>
  </cols>
  <sheetData>
    <row r="1" spans="1:9" x14ac:dyDescent="0.25">
      <c r="A1" s="3" t="s">
        <v>3</v>
      </c>
      <c r="B1" s="3" t="s">
        <v>4</v>
      </c>
      <c r="D1" s="4" t="s">
        <v>291</v>
      </c>
      <c r="E1" s="4"/>
      <c r="G1" s="44" t="s">
        <v>300</v>
      </c>
      <c r="H1" s="4" t="s">
        <v>291</v>
      </c>
      <c r="I1" s="4"/>
    </row>
    <row r="2" spans="1:9" x14ac:dyDescent="0.25">
      <c r="A2" s="1" t="s">
        <v>75</v>
      </c>
      <c r="B2" s="1" t="s">
        <v>30</v>
      </c>
      <c r="H2" t="str" cm="1">
        <f t="array" ref="H2:I55">_xlfn.UNIQUE(A2:B88)</f>
        <v>Allen</v>
      </c>
      <c r="I2" t="str">
        <v>Timothy</v>
      </c>
    </row>
    <row r="3" spans="1:9" x14ac:dyDescent="0.25">
      <c r="A3" s="1" t="s">
        <v>122</v>
      </c>
      <c r="B3" s="1" t="s">
        <v>123</v>
      </c>
      <c r="H3" t="str">
        <v>Bailey</v>
      </c>
      <c r="I3" t="str">
        <v>Michelle</v>
      </c>
    </row>
    <row r="4" spans="1:9" x14ac:dyDescent="0.25">
      <c r="A4" s="1" t="s">
        <v>122</v>
      </c>
      <c r="B4" s="1" t="s">
        <v>123</v>
      </c>
      <c r="H4" t="str">
        <v>Bell</v>
      </c>
      <c r="I4" t="str">
        <v>Ruth</v>
      </c>
    </row>
    <row r="5" spans="1:9" x14ac:dyDescent="0.25">
      <c r="A5" s="1" t="s">
        <v>1</v>
      </c>
      <c r="B5" s="1" t="s">
        <v>119</v>
      </c>
      <c r="H5" t="str">
        <v>Brooks</v>
      </c>
      <c r="I5" t="str">
        <v>Rebecca</v>
      </c>
    </row>
    <row r="6" spans="1:9" x14ac:dyDescent="0.25">
      <c r="A6" s="1" t="s">
        <v>1</v>
      </c>
      <c r="B6" s="1" t="s">
        <v>119</v>
      </c>
      <c r="H6" t="str">
        <v>Campbell</v>
      </c>
      <c r="I6" t="str">
        <v>Maria</v>
      </c>
    </row>
    <row r="7" spans="1:9" x14ac:dyDescent="0.25">
      <c r="A7" s="1" t="s">
        <v>141</v>
      </c>
      <c r="B7" s="1" t="s">
        <v>142</v>
      </c>
      <c r="H7" t="str">
        <v>Chapman</v>
      </c>
      <c r="I7" t="str">
        <v>Patricia</v>
      </c>
    </row>
    <row r="8" spans="1:9" x14ac:dyDescent="0.25">
      <c r="A8" s="1" t="s">
        <v>12</v>
      </c>
      <c r="B8" s="1" t="s">
        <v>101</v>
      </c>
      <c r="H8" t="str">
        <v>Collins</v>
      </c>
      <c r="I8" t="str">
        <v>Lisa</v>
      </c>
    </row>
    <row r="9" spans="1:9" x14ac:dyDescent="0.25">
      <c r="A9" s="1" t="s">
        <v>12</v>
      </c>
      <c r="B9" s="1" t="s">
        <v>101</v>
      </c>
      <c r="H9" t="str">
        <v>Cooper</v>
      </c>
      <c r="I9" t="str">
        <v>Sarah</v>
      </c>
    </row>
    <row r="10" spans="1:9" x14ac:dyDescent="0.25">
      <c r="A10" s="1" t="s">
        <v>12</v>
      </c>
      <c r="B10" s="1" t="s">
        <v>101</v>
      </c>
      <c r="H10" t="str">
        <v>Davis</v>
      </c>
      <c r="I10" t="str">
        <v>David</v>
      </c>
    </row>
    <row r="11" spans="1:9" x14ac:dyDescent="0.25">
      <c r="A11" s="1" t="s">
        <v>12</v>
      </c>
      <c r="B11" s="1" t="s">
        <v>101</v>
      </c>
      <c r="H11" t="str">
        <v>Gonzalez</v>
      </c>
      <c r="I11" t="str">
        <v>Joshua</v>
      </c>
    </row>
    <row r="12" spans="1:9" x14ac:dyDescent="0.25">
      <c r="A12" s="1" t="s">
        <v>153</v>
      </c>
      <c r="B12" s="1" t="s">
        <v>96</v>
      </c>
      <c r="H12" t="str">
        <v>Green</v>
      </c>
      <c r="I12" t="str">
        <v>Andrew</v>
      </c>
    </row>
    <row r="13" spans="1:9" x14ac:dyDescent="0.25">
      <c r="A13" s="1" t="s">
        <v>106</v>
      </c>
      <c r="B13" s="1" t="s">
        <v>107</v>
      </c>
      <c r="H13" t="str">
        <v>Harris</v>
      </c>
      <c r="I13" t="str">
        <v>Donald</v>
      </c>
    </row>
    <row r="14" spans="1:9" x14ac:dyDescent="0.25">
      <c r="A14" s="1" t="s">
        <v>126</v>
      </c>
      <c r="B14" s="1" t="s">
        <v>13</v>
      </c>
      <c r="H14" t="str">
        <v>Hill</v>
      </c>
      <c r="I14" t="str">
        <v>Eric</v>
      </c>
    </row>
    <row r="15" spans="1:9" x14ac:dyDescent="0.25">
      <c r="A15" s="1" t="s">
        <v>126</v>
      </c>
      <c r="B15" s="1" t="s">
        <v>13</v>
      </c>
      <c r="H15" t="str">
        <v>Jackson</v>
      </c>
      <c r="I15" t="str">
        <v>Paul</v>
      </c>
    </row>
    <row r="16" spans="1:9" x14ac:dyDescent="0.25">
      <c r="A16" s="1" t="s">
        <v>126</v>
      </c>
      <c r="B16" s="1" t="s">
        <v>13</v>
      </c>
      <c r="H16" t="str">
        <v>Johnson</v>
      </c>
      <c r="I16" t="str">
        <v>John</v>
      </c>
    </row>
    <row r="17" spans="1:9" x14ac:dyDescent="0.25">
      <c r="A17" s="1" t="s">
        <v>126</v>
      </c>
      <c r="B17" s="1" t="s">
        <v>13</v>
      </c>
      <c r="H17" t="str">
        <v>Jones</v>
      </c>
      <c r="I17" t="str">
        <v>Michael</v>
      </c>
    </row>
    <row r="18" spans="1:9" x14ac:dyDescent="0.25">
      <c r="A18" s="1" t="s">
        <v>20</v>
      </c>
      <c r="B18" s="1" t="s">
        <v>6</v>
      </c>
      <c r="H18" t="str">
        <v>Kelly</v>
      </c>
      <c r="I18" t="str">
        <v>Virginia</v>
      </c>
    </row>
    <row r="19" spans="1:9" x14ac:dyDescent="0.25">
      <c r="A19" s="1" t="s">
        <v>92</v>
      </c>
      <c r="B19" s="1" t="s">
        <v>8</v>
      </c>
      <c r="H19" t="str">
        <v>King</v>
      </c>
      <c r="I19" t="str">
        <v>Jeffrey</v>
      </c>
    </row>
    <row r="20" spans="1:9" x14ac:dyDescent="0.25">
      <c r="A20" s="1" t="s">
        <v>88</v>
      </c>
      <c r="B20" s="1" t="s">
        <v>10</v>
      </c>
      <c r="H20" t="str">
        <v>Lewis</v>
      </c>
      <c r="I20" t="str">
        <v>Kevin</v>
      </c>
    </row>
    <row r="21" spans="1:9" x14ac:dyDescent="0.25">
      <c r="A21" s="1" t="s">
        <v>26</v>
      </c>
      <c r="B21" s="1" t="s">
        <v>58</v>
      </c>
      <c r="H21" t="str">
        <v>Martin</v>
      </c>
      <c r="I21" t="str">
        <v>George</v>
      </c>
    </row>
    <row r="22" spans="1:9" x14ac:dyDescent="0.25">
      <c r="A22" s="1" t="s">
        <v>85</v>
      </c>
      <c r="B22" s="1" t="s">
        <v>86</v>
      </c>
      <c r="H22" t="str">
        <v>Mills</v>
      </c>
      <c r="I22" t="str">
        <v>Raymond</v>
      </c>
    </row>
    <row r="23" spans="1:9" x14ac:dyDescent="0.25">
      <c r="A23" s="1" t="s">
        <v>85</v>
      </c>
      <c r="B23" s="1" t="s">
        <v>86</v>
      </c>
      <c r="H23" t="str">
        <v>Morgan</v>
      </c>
      <c r="I23" t="str">
        <v>Carol</v>
      </c>
    </row>
    <row r="24" spans="1:9" x14ac:dyDescent="0.25">
      <c r="A24" s="1" t="s">
        <v>55</v>
      </c>
      <c r="B24" s="1" t="s">
        <v>22</v>
      </c>
      <c r="H24" t="str">
        <v>Morrison</v>
      </c>
      <c r="I24" t="str">
        <v>Barbara</v>
      </c>
    </row>
    <row r="25" spans="1:9" x14ac:dyDescent="0.25">
      <c r="A25" s="1" t="s">
        <v>55</v>
      </c>
      <c r="B25" s="1" t="s">
        <v>22</v>
      </c>
      <c r="H25" t="str">
        <v>Murphy</v>
      </c>
      <c r="I25" t="str">
        <v>Sharon</v>
      </c>
    </row>
    <row r="26" spans="1:9" x14ac:dyDescent="0.25">
      <c r="A26" s="1" t="s">
        <v>55</v>
      </c>
      <c r="B26" s="1" t="s">
        <v>22</v>
      </c>
      <c r="H26" t="str">
        <v>Nelson</v>
      </c>
      <c r="I26" t="str">
        <v>Jerry</v>
      </c>
    </row>
    <row r="27" spans="1:9" x14ac:dyDescent="0.25">
      <c r="A27" s="1" t="s">
        <v>28</v>
      </c>
      <c r="B27" s="1" t="s">
        <v>23</v>
      </c>
      <c r="H27" t="str">
        <v>Parker</v>
      </c>
      <c r="I27" t="str">
        <v>Susan</v>
      </c>
    </row>
    <row r="28" spans="1:9" x14ac:dyDescent="0.25">
      <c r="A28" s="1" t="s">
        <v>29</v>
      </c>
      <c r="B28" s="1" t="s">
        <v>24</v>
      </c>
      <c r="H28" t="str">
        <v>Perez</v>
      </c>
      <c r="I28" t="str">
        <v>Linda</v>
      </c>
    </row>
    <row r="29" spans="1:9" x14ac:dyDescent="0.25">
      <c r="A29" s="1" t="s">
        <v>143</v>
      </c>
      <c r="B29" s="1" t="s">
        <v>144</v>
      </c>
      <c r="H29" t="str">
        <v>Peterson</v>
      </c>
      <c r="I29" t="str">
        <v>Angela</v>
      </c>
    </row>
    <row r="30" spans="1:9" x14ac:dyDescent="0.25">
      <c r="A30" s="1" t="s">
        <v>80</v>
      </c>
      <c r="B30" s="1" t="s">
        <v>81</v>
      </c>
      <c r="H30" t="str">
        <v>Phillips</v>
      </c>
      <c r="I30" t="str">
        <v>Jennifer</v>
      </c>
    </row>
    <row r="31" spans="1:9" x14ac:dyDescent="0.25">
      <c r="A31" s="1" t="s">
        <v>69</v>
      </c>
      <c r="B31" s="1" t="s">
        <v>70</v>
      </c>
      <c r="H31" t="str">
        <v>Price</v>
      </c>
      <c r="I31" t="str">
        <v>Pamela</v>
      </c>
    </row>
    <row r="32" spans="1:9" x14ac:dyDescent="0.25">
      <c r="A32" s="1" t="s">
        <v>69</v>
      </c>
      <c r="B32" s="1" t="s">
        <v>70</v>
      </c>
      <c r="H32" t="str">
        <v>Ramirez</v>
      </c>
      <c r="I32" t="str">
        <v>Brenda</v>
      </c>
    </row>
    <row r="33" spans="1:9" x14ac:dyDescent="0.25">
      <c r="A33" s="1" t="s">
        <v>69</v>
      </c>
      <c r="B33" s="1" t="s">
        <v>70</v>
      </c>
      <c r="H33" t="str">
        <v>Reed</v>
      </c>
      <c r="I33" t="str">
        <v>Sandra</v>
      </c>
    </row>
    <row r="34" spans="1:9" x14ac:dyDescent="0.25">
      <c r="A34" s="1" t="s">
        <v>32</v>
      </c>
      <c r="B34" s="1" t="s">
        <v>59</v>
      </c>
      <c r="H34" t="str">
        <v>Rivera</v>
      </c>
      <c r="I34" t="str">
        <v>Laura</v>
      </c>
    </row>
    <row r="35" spans="1:9" x14ac:dyDescent="0.25">
      <c r="A35" s="1" t="s">
        <v>150</v>
      </c>
      <c r="B35" s="1" t="s">
        <v>89</v>
      </c>
      <c r="H35" t="str">
        <v>Robinson</v>
      </c>
      <c r="I35" t="str">
        <v>Brian</v>
      </c>
    </row>
    <row r="36" spans="1:9" x14ac:dyDescent="0.25">
      <c r="A36" s="1" t="s">
        <v>150</v>
      </c>
      <c r="B36" s="1" t="s">
        <v>89</v>
      </c>
      <c r="H36" t="str">
        <v>Rogers</v>
      </c>
      <c r="I36" t="str">
        <v>Helen</v>
      </c>
    </row>
    <row r="37" spans="1:9" x14ac:dyDescent="0.25">
      <c r="A37" s="1" t="s">
        <v>117</v>
      </c>
      <c r="B37" s="1" t="s">
        <v>118</v>
      </c>
      <c r="H37" t="str">
        <v>Sanchez</v>
      </c>
      <c r="I37" t="str">
        <v>Karen</v>
      </c>
    </row>
    <row r="38" spans="1:9" x14ac:dyDescent="0.25">
      <c r="A38" s="1" t="s">
        <v>154</v>
      </c>
      <c r="B38" s="1" t="s">
        <v>99</v>
      </c>
      <c r="H38" t="str">
        <v>Sanders</v>
      </c>
      <c r="I38" t="str">
        <v>Kathleen</v>
      </c>
    </row>
    <row r="39" spans="1:9" x14ac:dyDescent="0.25">
      <c r="A39" s="1" t="s">
        <v>120</v>
      </c>
      <c r="B39" s="1" t="s">
        <v>121</v>
      </c>
      <c r="H39" t="str">
        <v>Scott</v>
      </c>
      <c r="I39" t="str">
        <v>Stephen</v>
      </c>
    </row>
    <row r="40" spans="1:9" x14ac:dyDescent="0.25">
      <c r="A40" s="1" t="s">
        <v>120</v>
      </c>
      <c r="B40" s="1" t="s">
        <v>121</v>
      </c>
      <c r="H40" t="str">
        <v>Smith</v>
      </c>
      <c r="I40" t="str">
        <v>James</v>
      </c>
    </row>
    <row r="41" spans="1:9" x14ac:dyDescent="0.25">
      <c r="A41" s="1" t="s">
        <v>37</v>
      </c>
      <c r="B41" s="1" t="s">
        <v>93</v>
      </c>
      <c r="H41" t="str">
        <v>Stewart</v>
      </c>
      <c r="I41" t="str">
        <v>Nancy</v>
      </c>
    </row>
    <row r="42" spans="1:9" x14ac:dyDescent="0.25">
      <c r="A42" s="1" t="s">
        <v>102</v>
      </c>
      <c r="B42" s="1" t="s">
        <v>103</v>
      </c>
      <c r="H42" t="str">
        <v>Taylor</v>
      </c>
      <c r="I42" t="str">
        <v>Thomas</v>
      </c>
    </row>
    <row r="43" spans="1:9" x14ac:dyDescent="0.25">
      <c r="A43" s="1" t="s">
        <v>97</v>
      </c>
      <c r="B43" s="1" t="s">
        <v>98</v>
      </c>
      <c r="H43" t="str">
        <v>Thomas</v>
      </c>
      <c r="I43" t="str">
        <v>Daniel</v>
      </c>
    </row>
    <row r="44" spans="1:9" x14ac:dyDescent="0.25">
      <c r="A44" s="1" t="s">
        <v>97</v>
      </c>
      <c r="B44" s="1" t="s">
        <v>98</v>
      </c>
      <c r="H44" t="str">
        <v>Thompson</v>
      </c>
      <c r="I44" t="str">
        <v>Kenneth</v>
      </c>
    </row>
    <row r="45" spans="1:9" x14ac:dyDescent="0.25">
      <c r="A45" s="1" t="s">
        <v>135</v>
      </c>
      <c r="B45" s="1" t="s">
        <v>38</v>
      </c>
      <c r="H45" t="str">
        <v>Torres</v>
      </c>
      <c r="I45" t="str">
        <v>Cynthia</v>
      </c>
    </row>
    <row r="46" spans="1:9" x14ac:dyDescent="0.25">
      <c r="A46" s="1" t="s">
        <v>135</v>
      </c>
      <c r="B46" s="1" t="s">
        <v>38</v>
      </c>
      <c r="H46" t="str">
        <v>Turner</v>
      </c>
      <c r="I46" t="str">
        <v>Elizabeth</v>
      </c>
    </row>
    <row r="47" spans="1:9" x14ac:dyDescent="0.25">
      <c r="A47" t="s">
        <v>100</v>
      </c>
      <c r="B47" t="s">
        <v>16</v>
      </c>
      <c r="H47" t="str">
        <v>Ward</v>
      </c>
      <c r="I47" t="str">
        <v>Shirley</v>
      </c>
    </row>
    <row r="48" spans="1:9" x14ac:dyDescent="0.25">
      <c r="A48" s="1" t="s">
        <v>147</v>
      </c>
      <c r="B48" s="1" t="s">
        <v>148</v>
      </c>
      <c r="H48" t="str">
        <v>Watson</v>
      </c>
      <c r="I48" t="str">
        <v>Anna</v>
      </c>
    </row>
    <row r="49" spans="1:9" x14ac:dyDescent="0.25">
      <c r="A49" s="1" t="s">
        <v>137</v>
      </c>
      <c r="B49" s="1" t="s">
        <v>138</v>
      </c>
      <c r="H49" t="str">
        <v>White</v>
      </c>
      <c r="I49" t="str">
        <v>Mark</v>
      </c>
    </row>
    <row r="50" spans="1:9" x14ac:dyDescent="0.25">
      <c r="A50" s="1" t="s">
        <v>114</v>
      </c>
      <c r="B50" s="1" t="s">
        <v>115</v>
      </c>
      <c r="H50" t="str">
        <v>Wilbert</v>
      </c>
      <c r="I50" t="str">
        <v>Matthew</v>
      </c>
    </row>
    <row r="51" spans="1:9" x14ac:dyDescent="0.25">
      <c r="A51" s="1" t="s">
        <v>124</v>
      </c>
      <c r="B51" s="1" t="s">
        <v>125</v>
      </c>
      <c r="H51" t="str">
        <v>Williams</v>
      </c>
      <c r="I51" t="str">
        <v>Robert</v>
      </c>
    </row>
    <row r="52" spans="1:9" x14ac:dyDescent="0.25">
      <c r="A52" s="1" t="s">
        <v>124</v>
      </c>
      <c r="B52" s="1" t="s">
        <v>125</v>
      </c>
      <c r="H52" t="str">
        <v>Willis</v>
      </c>
      <c r="I52" t="str">
        <v>Margaret</v>
      </c>
    </row>
    <row r="53" spans="1:9" x14ac:dyDescent="0.25">
      <c r="A53" s="1" t="s">
        <v>124</v>
      </c>
      <c r="B53" s="1" t="s">
        <v>125</v>
      </c>
      <c r="H53" t="str">
        <v>Wilson</v>
      </c>
      <c r="I53" t="str">
        <v>Charles</v>
      </c>
    </row>
    <row r="54" spans="1:9" x14ac:dyDescent="0.25">
      <c r="A54" s="1" t="s">
        <v>64</v>
      </c>
      <c r="B54" s="1" t="s">
        <v>41</v>
      </c>
      <c r="H54" t="str">
        <v>Wright</v>
      </c>
      <c r="I54" t="str">
        <v>Frank</v>
      </c>
    </row>
    <row r="55" spans="1:9" x14ac:dyDescent="0.25">
      <c r="A55" s="1" t="s">
        <v>112</v>
      </c>
      <c r="B55" s="1" t="s">
        <v>113</v>
      </c>
      <c r="H55" t="str">
        <v>Young</v>
      </c>
      <c r="I55" t="str">
        <v>Jose</v>
      </c>
    </row>
    <row r="56" spans="1:9" x14ac:dyDescent="0.25">
      <c r="A56" s="1" t="s">
        <v>110</v>
      </c>
      <c r="B56" s="1" t="s">
        <v>44</v>
      </c>
    </row>
    <row r="57" spans="1:9" x14ac:dyDescent="0.25">
      <c r="A57" s="1" t="s">
        <v>110</v>
      </c>
      <c r="B57" s="1" t="s">
        <v>44</v>
      </c>
    </row>
    <row r="58" spans="1:9" x14ac:dyDescent="0.25">
      <c r="A58" s="1" t="s">
        <v>145</v>
      </c>
      <c r="B58" s="1" t="s">
        <v>146</v>
      </c>
    </row>
    <row r="59" spans="1:9" x14ac:dyDescent="0.25">
      <c r="A59" s="1" t="s">
        <v>40</v>
      </c>
      <c r="B59" s="1" t="s">
        <v>87</v>
      </c>
    </row>
    <row r="60" spans="1:9" x14ac:dyDescent="0.25">
      <c r="A60" s="1" t="s">
        <v>2</v>
      </c>
      <c r="B60" s="1" t="s">
        <v>49</v>
      </c>
    </row>
    <row r="61" spans="1:9" x14ac:dyDescent="0.25">
      <c r="A61" s="1" t="s">
        <v>108</v>
      </c>
      <c r="B61" s="1" t="s">
        <v>109</v>
      </c>
    </row>
    <row r="62" spans="1:9" x14ac:dyDescent="0.25">
      <c r="A62" s="1" t="s">
        <v>108</v>
      </c>
      <c r="B62" s="1" t="s">
        <v>109</v>
      </c>
    </row>
    <row r="63" spans="1:9" x14ac:dyDescent="0.25">
      <c r="A63" s="1" t="s">
        <v>42</v>
      </c>
      <c r="B63" s="1" t="s">
        <v>54</v>
      </c>
    </row>
    <row r="64" spans="1:9" x14ac:dyDescent="0.25">
      <c r="A64" s="1" t="s">
        <v>54</v>
      </c>
      <c r="B64" s="1" t="s">
        <v>36</v>
      </c>
    </row>
    <row r="65" spans="1:2" x14ac:dyDescent="0.25">
      <c r="A65" s="1" t="s">
        <v>60</v>
      </c>
      <c r="B65" s="1" t="s">
        <v>33</v>
      </c>
    </row>
    <row r="66" spans="1:2" x14ac:dyDescent="0.25">
      <c r="A66" s="1" t="s">
        <v>60</v>
      </c>
      <c r="B66" s="1" t="s">
        <v>33</v>
      </c>
    </row>
    <row r="67" spans="1:2" x14ac:dyDescent="0.25">
      <c r="A67" s="1" t="s">
        <v>60</v>
      </c>
      <c r="B67" s="1" t="s">
        <v>33</v>
      </c>
    </row>
    <row r="68" spans="1:2" x14ac:dyDescent="0.25">
      <c r="A68" s="1" t="s">
        <v>60</v>
      </c>
      <c r="B68" s="1" t="s">
        <v>33</v>
      </c>
    </row>
    <row r="69" spans="1:2" x14ac:dyDescent="0.25">
      <c r="A69" s="1" t="s">
        <v>133</v>
      </c>
      <c r="B69" s="1" t="s">
        <v>134</v>
      </c>
    </row>
    <row r="70" spans="1:2" x14ac:dyDescent="0.25">
      <c r="A70" s="1" t="s">
        <v>133</v>
      </c>
      <c r="B70" s="1" t="s">
        <v>134</v>
      </c>
    </row>
    <row r="71" spans="1:2" x14ac:dyDescent="0.25">
      <c r="A71" s="1" t="s">
        <v>133</v>
      </c>
      <c r="B71" s="1" t="s">
        <v>134</v>
      </c>
    </row>
    <row r="72" spans="1:2" x14ac:dyDescent="0.25">
      <c r="A72" s="1" t="s">
        <v>43</v>
      </c>
      <c r="B72" s="1" t="s">
        <v>15</v>
      </c>
    </row>
    <row r="73" spans="1:2" x14ac:dyDescent="0.25">
      <c r="A73" s="1" t="s">
        <v>43</v>
      </c>
      <c r="B73" s="1" t="s">
        <v>15</v>
      </c>
    </row>
    <row r="74" spans="1:2" x14ac:dyDescent="0.25">
      <c r="A74" s="1" t="s">
        <v>131</v>
      </c>
      <c r="B74" s="1" t="s">
        <v>132</v>
      </c>
    </row>
    <row r="75" spans="1:2" x14ac:dyDescent="0.25">
      <c r="A75" s="1" t="s">
        <v>131</v>
      </c>
      <c r="B75" s="1" t="s">
        <v>132</v>
      </c>
    </row>
    <row r="76" spans="1:2" x14ac:dyDescent="0.25">
      <c r="A76" s="1" t="s">
        <v>139</v>
      </c>
      <c r="B76" s="1" t="s">
        <v>140</v>
      </c>
    </row>
    <row r="77" spans="1:2" x14ac:dyDescent="0.25">
      <c r="A77" s="1" t="s">
        <v>139</v>
      </c>
      <c r="B77" s="1" t="s">
        <v>140</v>
      </c>
    </row>
    <row r="78" spans="1:2" x14ac:dyDescent="0.25">
      <c r="A78" s="1" t="s">
        <v>139</v>
      </c>
      <c r="B78" s="1" t="s">
        <v>140</v>
      </c>
    </row>
    <row r="79" spans="1:2" x14ac:dyDescent="0.25">
      <c r="A79" s="1" t="s">
        <v>56</v>
      </c>
      <c r="B79" s="1" t="s">
        <v>57</v>
      </c>
    </row>
    <row r="80" spans="1:2" x14ac:dyDescent="0.25">
      <c r="A80" s="1" t="s">
        <v>149</v>
      </c>
      <c r="B80" s="1" t="s">
        <v>25</v>
      </c>
    </row>
    <row r="81" spans="1:2" x14ac:dyDescent="0.25">
      <c r="A81" s="1" t="s">
        <v>149</v>
      </c>
      <c r="B81" s="1" t="s">
        <v>25</v>
      </c>
    </row>
    <row r="82" spans="1:2" x14ac:dyDescent="0.25">
      <c r="A82" s="1" t="s">
        <v>50</v>
      </c>
      <c r="B82" s="1" t="s">
        <v>51</v>
      </c>
    </row>
    <row r="83" spans="1:2" x14ac:dyDescent="0.25">
      <c r="A83" s="1" t="s">
        <v>50</v>
      </c>
      <c r="B83" s="1" t="s">
        <v>51</v>
      </c>
    </row>
    <row r="84" spans="1:2" x14ac:dyDescent="0.25">
      <c r="A84" s="1" t="s">
        <v>151</v>
      </c>
      <c r="B84" s="1" t="s">
        <v>31</v>
      </c>
    </row>
    <row r="85" spans="1:2" x14ac:dyDescent="0.25">
      <c r="A85" s="1" t="s">
        <v>46</v>
      </c>
      <c r="B85" s="1" t="s">
        <v>53</v>
      </c>
    </row>
    <row r="86" spans="1:2" x14ac:dyDescent="0.25">
      <c r="A86" s="1" t="s">
        <v>46</v>
      </c>
      <c r="B86" s="1" t="s">
        <v>53</v>
      </c>
    </row>
    <row r="87" spans="1:2" x14ac:dyDescent="0.25">
      <c r="A87" s="1" t="s">
        <v>82</v>
      </c>
      <c r="B87" s="1" t="s">
        <v>83</v>
      </c>
    </row>
    <row r="88" spans="1:2" x14ac:dyDescent="0.25">
      <c r="A88" s="1" t="s">
        <v>76</v>
      </c>
      <c r="B88" s="1" t="s">
        <v>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5059B-95E0-477A-83B5-870BA35265A4}">
  <sheetPr>
    <tabColor theme="5"/>
  </sheetPr>
  <dimension ref="A1:L77"/>
  <sheetViews>
    <sheetView zoomScale="130" zoomScaleNormal="130" workbookViewId="0"/>
  </sheetViews>
  <sheetFormatPr defaultRowHeight="15" x14ac:dyDescent="0.25"/>
  <cols>
    <col min="1" max="1" width="13.7109375" customWidth="1"/>
    <col min="2" max="2" width="19" customWidth="1"/>
    <col min="3" max="3" width="10.5703125" customWidth="1"/>
    <col min="4" max="4" width="13.140625" customWidth="1"/>
    <col min="5" max="5" width="10.42578125" customWidth="1"/>
    <col min="6" max="6" width="10.140625" customWidth="1"/>
    <col min="7" max="7" width="18" customWidth="1"/>
    <col min="10" max="10" width="17.140625" bestFit="1" customWidth="1"/>
    <col min="11" max="11" width="12.85546875" hidden="1" customWidth="1"/>
    <col min="12" max="12" width="10.5703125" hidden="1" customWidth="1"/>
  </cols>
  <sheetData>
    <row r="1" spans="1:12" s="15" customFormat="1" x14ac:dyDescent="0.25">
      <c r="A1" s="13" t="s">
        <v>3</v>
      </c>
      <c r="B1" s="13" t="s">
        <v>155</v>
      </c>
      <c r="C1" s="13" t="s">
        <v>48</v>
      </c>
      <c r="D1" s="13" t="s">
        <v>158</v>
      </c>
      <c r="E1" s="14" t="s">
        <v>156</v>
      </c>
      <c r="G1" s="13" t="s">
        <v>290</v>
      </c>
      <c r="H1" s="13"/>
      <c r="J1" s="44" t="s">
        <v>300</v>
      </c>
      <c r="K1" s="13" t="s">
        <v>290</v>
      </c>
      <c r="L1" s="13"/>
    </row>
    <row r="2" spans="1:12" x14ac:dyDescent="0.25">
      <c r="A2" t="s">
        <v>75</v>
      </c>
      <c r="B2" t="s">
        <v>30</v>
      </c>
      <c r="C2">
        <v>1234683</v>
      </c>
      <c r="D2" s="7">
        <v>35619</v>
      </c>
      <c r="E2" s="10">
        <v>93</v>
      </c>
      <c r="K2" t="str" cm="1">
        <f t="array" ref="K2:L77">_xlfn.SORTBY(A2:B77,E2:E77,-1)</f>
        <v>Carter</v>
      </c>
      <c r="L2" t="str">
        <v>Mary</v>
      </c>
    </row>
    <row r="3" spans="1:12" ht="15" customHeight="1" x14ac:dyDescent="0.25">
      <c r="A3" t="s">
        <v>7</v>
      </c>
      <c r="B3" t="s">
        <v>21</v>
      </c>
      <c r="C3">
        <v>1234680</v>
      </c>
      <c r="D3" s="7">
        <v>35615</v>
      </c>
      <c r="E3" s="10">
        <v>91</v>
      </c>
      <c r="K3" t="str">
        <v>Bell</v>
      </c>
      <c r="L3" t="str">
        <v>Ruth</v>
      </c>
    </row>
    <row r="4" spans="1:12" x14ac:dyDescent="0.25">
      <c r="A4" t="s">
        <v>122</v>
      </c>
      <c r="B4" t="s">
        <v>123</v>
      </c>
      <c r="C4">
        <v>1234695</v>
      </c>
      <c r="D4" s="7">
        <v>35765</v>
      </c>
      <c r="E4" s="10">
        <v>95</v>
      </c>
      <c r="K4" t="str">
        <v>Kelly</v>
      </c>
      <c r="L4" t="str">
        <v>Virginia</v>
      </c>
    </row>
    <row r="5" spans="1:12" x14ac:dyDescent="0.25">
      <c r="A5" t="s">
        <v>90</v>
      </c>
      <c r="B5" t="s">
        <v>91</v>
      </c>
      <c r="C5">
        <v>1234615</v>
      </c>
      <c r="D5" s="7">
        <v>36412</v>
      </c>
      <c r="E5" s="10">
        <v>25</v>
      </c>
      <c r="K5" t="str">
        <v>Martin</v>
      </c>
      <c r="L5" t="str">
        <v>George</v>
      </c>
    </row>
    <row r="6" spans="1:12" x14ac:dyDescent="0.25">
      <c r="A6" t="s">
        <v>141</v>
      </c>
      <c r="B6" t="s">
        <v>142</v>
      </c>
      <c r="C6">
        <v>1234667</v>
      </c>
      <c r="D6" s="7">
        <v>35278</v>
      </c>
      <c r="E6" s="10">
        <v>94</v>
      </c>
      <c r="K6" t="str">
        <v>Martinez</v>
      </c>
      <c r="L6" t="str">
        <v>Edward</v>
      </c>
    </row>
    <row r="7" spans="1:12" x14ac:dyDescent="0.25">
      <c r="A7" t="s">
        <v>11</v>
      </c>
      <c r="B7" t="s">
        <v>9</v>
      </c>
      <c r="C7">
        <v>1234570</v>
      </c>
      <c r="D7" s="7">
        <v>35099</v>
      </c>
      <c r="E7" s="10">
        <v>88</v>
      </c>
      <c r="K7" t="str">
        <v>Mills</v>
      </c>
      <c r="L7" t="str">
        <v>Raymond</v>
      </c>
    </row>
    <row r="8" spans="1:12" x14ac:dyDescent="0.25">
      <c r="A8" t="s">
        <v>12</v>
      </c>
      <c r="B8" t="s">
        <v>101</v>
      </c>
      <c r="C8">
        <v>1234687</v>
      </c>
      <c r="D8" s="7">
        <v>34823</v>
      </c>
      <c r="E8" s="10">
        <v>72</v>
      </c>
      <c r="K8" t="str">
        <v>Bailey</v>
      </c>
      <c r="L8" t="str">
        <v>Michelle</v>
      </c>
    </row>
    <row r="9" spans="1:12" x14ac:dyDescent="0.25">
      <c r="A9" t="s">
        <v>94</v>
      </c>
      <c r="B9" t="s">
        <v>95</v>
      </c>
      <c r="C9">
        <v>1234617</v>
      </c>
      <c r="D9" s="7">
        <v>29968</v>
      </c>
      <c r="E9" s="10">
        <v>99</v>
      </c>
      <c r="K9" t="str">
        <v>Cook</v>
      </c>
      <c r="L9" t="str">
        <v>Donna</v>
      </c>
    </row>
    <row r="10" spans="1:12" x14ac:dyDescent="0.25">
      <c r="A10" t="s">
        <v>153</v>
      </c>
      <c r="B10" t="s">
        <v>96</v>
      </c>
      <c r="C10">
        <v>1234618</v>
      </c>
      <c r="D10" s="7">
        <v>35169</v>
      </c>
      <c r="E10" s="10">
        <v>87</v>
      </c>
      <c r="K10" t="str">
        <v>Hernandez</v>
      </c>
      <c r="L10" t="str">
        <v>Larry</v>
      </c>
    </row>
    <row r="11" spans="1:12" x14ac:dyDescent="0.25">
      <c r="A11" t="s">
        <v>65</v>
      </c>
      <c r="B11" t="s">
        <v>66</v>
      </c>
      <c r="C11">
        <v>1234682</v>
      </c>
      <c r="D11" s="7">
        <v>34790</v>
      </c>
      <c r="E11" s="10">
        <v>84</v>
      </c>
      <c r="F11" s="7"/>
      <c r="K11" t="str">
        <v>Moore</v>
      </c>
      <c r="L11" t="str">
        <v>Joseph</v>
      </c>
    </row>
    <row r="12" spans="1:12" x14ac:dyDescent="0.25">
      <c r="A12" t="s">
        <v>106</v>
      </c>
      <c r="B12" t="s">
        <v>107</v>
      </c>
      <c r="C12">
        <v>1234629</v>
      </c>
      <c r="D12" s="7">
        <v>35704</v>
      </c>
      <c r="E12" s="10">
        <v>50</v>
      </c>
      <c r="K12" t="str">
        <v>Morgan</v>
      </c>
      <c r="L12" t="str">
        <v>Carol</v>
      </c>
    </row>
    <row r="13" spans="1:12" x14ac:dyDescent="0.25">
      <c r="A13" t="s">
        <v>116</v>
      </c>
      <c r="B13" t="s">
        <v>14</v>
      </c>
      <c r="C13">
        <v>1234636</v>
      </c>
      <c r="D13" s="7">
        <v>34375</v>
      </c>
      <c r="E13" s="10">
        <v>95</v>
      </c>
      <c r="K13" t="str">
        <v>Price</v>
      </c>
      <c r="L13" t="str">
        <v>Pamela</v>
      </c>
    </row>
    <row r="14" spans="1:12" x14ac:dyDescent="0.25">
      <c r="A14" t="s">
        <v>126</v>
      </c>
      <c r="B14" t="s">
        <v>13</v>
      </c>
      <c r="C14">
        <v>1234700</v>
      </c>
      <c r="D14" s="7">
        <v>35591</v>
      </c>
      <c r="E14" s="10">
        <v>88</v>
      </c>
      <c r="K14" t="str">
        <v>Young</v>
      </c>
      <c r="L14" t="str">
        <v>Jose</v>
      </c>
    </row>
    <row r="15" spans="1:12" x14ac:dyDescent="0.25">
      <c r="A15" t="s">
        <v>19</v>
      </c>
      <c r="B15" t="s">
        <v>129</v>
      </c>
      <c r="C15">
        <v>1234648</v>
      </c>
      <c r="D15" s="7">
        <v>35595</v>
      </c>
      <c r="E15" s="10">
        <v>55</v>
      </c>
      <c r="K15" t="str">
        <v>Brooks</v>
      </c>
      <c r="L15" t="str">
        <v>Rebecca</v>
      </c>
    </row>
    <row r="16" spans="1:12" x14ac:dyDescent="0.25">
      <c r="A16" t="s">
        <v>20</v>
      </c>
      <c r="B16" t="s">
        <v>6</v>
      </c>
      <c r="C16">
        <v>1234571</v>
      </c>
      <c r="D16" s="7">
        <v>35287</v>
      </c>
      <c r="E16" s="10">
        <v>79</v>
      </c>
      <c r="K16" t="str">
        <v>Howard</v>
      </c>
      <c r="L16" t="str">
        <v>Jessica</v>
      </c>
    </row>
    <row r="17" spans="1:12" x14ac:dyDescent="0.25">
      <c r="A17" t="s">
        <v>104</v>
      </c>
      <c r="B17" t="s">
        <v>105</v>
      </c>
      <c r="C17">
        <v>1234626</v>
      </c>
      <c r="D17" s="7">
        <v>35330</v>
      </c>
      <c r="E17" s="10">
        <v>78</v>
      </c>
      <c r="K17" t="str">
        <v>Thomas</v>
      </c>
      <c r="L17" t="str">
        <v>Daniel</v>
      </c>
    </row>
    <row r="18" spans="1:12" x14ac:dyDescent="0.25">
      <c r="A18" t="s">
        <v>1</v>
      </c>
      <c r="B18" t="s">
        <v>119</v>
      </c>
      <c r="C18">
        <v>1234639</v>
      </c>
      <c r="D18" s="7">
        <v>35048</v>
      </c>
      <c r="E18" s="10">
        <v>98</v>
      </c>
      <c r="K18" t="str">
        <v>Wilson</v>
      </c>
      <c r="L18" t="str">
        <v>Charles</v>
      </c>
    </row>
    <row r="19" spans="1:12" x14ac:dyDescent="0.25">
      <c r="A19" t="s">
        <v>61</v>
      </c>
      <c r="B19" t="s">
        <v>17</v>
      </c>
      <c r="C19">
        <v>1234681</v>
      </c>
      <c r="D19" s="7">
        <v>35004</v>
      </c>
      <c r="E19" s="10">
        <v>72</v>
      </c>
      <c r="K19" t="str">
        <v>Allen</v>
      </c>
      <c r="L19" t="str">
        <v>Timothy</v>
      </c>
    </row>
    <row r="20" spans="1:12" x14ac:dyDescent="0.25">
      <c r="A20" t="s">
        <v>92</v>
      </c>
      <c r="B20" t="s">
        <v>8</v>
      </c>
      <c r="C20">
        <v>1234685</v>
      </c>
      <c r="D20" s="7">
        <v>34638</v>
      </c>
      <c r="E20" s="10">
        <v>71</v>
      </c>
      <c r="K20" t="str">
        <v>Hill</v>
      </c>
      <c r="L20" t="str">
        <v>Eric</v>
      </c>
    </row>
    <row r="21" spans="1:12" x14ac:dyDescent="0.25">
      <c r="A21" t="s">
        <v>136</v>
      </c>
      <c r="B21" t="s">
        <v>27</v>
      </c>
      <c r="C21">
        <v>1234657</v>
      </c>
      <c r="D21" s="7">
        <v>34157</v>
      </c>
      <c r="E21" s="10">
        <v>62</v>
      </c>
      <c r="K21" t="str">
        <v>Thompson</v>
      </c>
      <c r="L21" t="str">
        <v>Kenneth</v>
      </c>
    </row>
    <row r="22" spans="1:12" x14ac:dyDescent="0.25">
      <c r="A22" t="s">
        <v>88</v>
      </c>
      <c r="B22" t="s">
        <v>10</v>
      </c>
      <c r="C22">
        <v>1234612</v>
      </c>
      <c r="D22" s="7">
        <v>33648</v>
      </c>
      <c r="E22" s="10">
        <v>65</v>
      </c>
      <c r="K22" t="str">
        <v>Anderson</v>
      </c>
      <c r="L22" t="str">
        <v>Christopher</v>
      </c>
    </row>
    <row r="23" spans="1:12" x14ac:dyDescent="0.25">
      <c r="A23" t="s">
        <v>73</v>
      </c>
      <c r="B23" t="s">
        <v>74</v>
      </c>
      <c r="C23">
        <v>1234601</v>
      </c>
      <c r="D23" s="7">
        <v>35643</v>
      </c>
      <c r="E23" s="10">
        <v>41</v>
      </c>
      <c r="K23" t="str">
        <v>Brown</v>
      </c>
      <c r="L23" t="str">
        <v>William</v>
      </c>
    </row>
    <row r="24" spans="1:12" x14ac:dyDescent="0.25">
      <c r="A24" t="s">
        <v>26</v>
      </c>
      <c r="B24" t="s">
        <v>58</v>
      </c>
      <c r="C24">
        <v>1234584</v>
      </c>
      <c r="D24" s="7">
        <v>35231</v>
      </c>
      <c r="E24" s="10">
        <v>81</v>
      </c>
      <c r="K24" t="str">
        <v>Cooper</v>
      </c>
      <c r="L24" t="str">
        <v>Sarah</v>
      </c>
    </row>
    <row r="25" spans="1:12" x14ac:dyDescent="0.25">
      <c r="A25" t="s">
        <v>78</v>
      </c>
      <c r="B25" t="s">
        <v>79</v>
      </c>
      <c r="C25">
        <v>1234606</v>
      </c>
      <c r="D25" s="7">
        <v>34826</v>
      </c>
      <c r="E25" s="10">
        <v>95</v>
      </c>
      <c r="K25" t="str">
        <v>Jones</v>
      </c>
      <c r="L25" t="str">
        <v>Michael</v>
      </c>
    </row>
    <row r="26" spans="1:12" x14ac:dyDescent="0.25">
      <c r="A26" t="s">
        <v>85</v>
      </c>
      <c r="B26" t="s">
        <v>86</v>
      </c>
      <c r="C26">
        <v>1234609</v>
      </c>
      <c r="D26" s="7">
        <v>35497</v>
      </c>
      <c r="E26" s="10">
        <v>92</v>
      </c>
      <c r="K26" t="str">
        <v>Turner</v>
      </c>
      <c r="L26" t="str">
        <v>Elizabeth</v>
      </c>
    </row>
    <row r="27" spans="1:12" x14ac:dyDescent="0.25">
      <c r="A27" t="s">
        <v>130</v>
      </c>
      <c r="B27" t="s">
        <v>45</v>
      </c>
      <c r="C27">
        <v>1234649</v>
      </c>
      <c r="D27" s="7">
        <v>35530</v>
      </c>
      <c r="E27" s="10">
        <v>94</v>
      </c>
      <c r="K27" t="str">
        <v>Watson</v>
      </c>
      <c r="L27" t="str">
        <v>Anna</v>
      </c>
    </row>
    <row r="28" spans="1:12" x14ac:dyDescent="0.25">
      <c r="A28" t="s">
        <v>55</v>
      </c>
      <c r="B28" t="s">
        <v>22</v>
      </c>
      <c r="C28">
        <v>1234580</v>
      </c>
      <c r="D28" s="7">
        <v>33635</v>
      </c>
      <c r="E28" s="10">
        <v>82</v>
      </c>
      <c r="K28" t="str">
        <v>Chapman</v>
      </c>
      <c r="L28" t="str">
        <v>Patricia</v>
      </c>
    </row>
    <row r="29" spans="1:12" x14ac:dyDescent="0.25">
      <c r="A29" t="s">
        <v>49</v>
      </c>
      <c r="B29" t="s">
        <v>39</v>
      </c>
      <c r="C29">
        <v>1234661</v>
      </c>
      <c r="D29" s="7">
        <v>36039</v>
      </c>
      <c r="E29" s="10">
        <v>28</v>
      </c>
      <c r="K29" t="str">
        <v>Ward</v>
      </c>
      <c r="L29" t="str">
        <v>Shirley</v>
      </c>
    </row>
    <row r="30" spans="1:12" x14ac:dyDescent="0.25">
      <c r="A30" t="s">
        <v>28</v>
      </c>
      <c r="B30" t="s">
        <v>23</v>
      </c>
      <c r="C30">
        <v>1234674</v>
      </c>
      <c r="D30" s="7">
        <v>34892</v>
      </c>
      <c r="E30" s="10">
        <v>84</v>
      </c>
      <c r="K30" t="str">
        <v>Wilbert</v>
      </c>
      <c r="L30" t="str">
        <v>Matthew</v>
      </c>
    </row>
    <row r="31" spans="1:12" x14ac:dyDescent="0.25">
      <c r="A31" t="s">
        <v>29</v>
      </c>
      <c r="B31" t="s">
        <v>24</v>
      </c>
      <c r="C31">
        <v>1234569</v>
      </c>
      <c r="D31" s="7">
        <v>30471</v>
      </c>
      <c r="E31" s="10">
        <v>88</v>
      </c>
      <c r="K31" t="str">
        <v>Clark</v>
      </c>
      <c r="L31" t="str">
        <v>Ronald</v>
      </c>
    </row>
    <row r="32" spans="1:12" x14ac:dyDescent="0.25">
      <c r="A32" t="s">
        <v>143</v>
      </c>
      <c r="B32" t="s">
        <v>144</v>
      </c>
      <c r="C32">
        <v>1234668</v>
      </c>
      <c r="D32" s="7">
        <v>31616</v>
      </c>
      <c r="E32" s="10">
        <v>98</v>
      </c>
      <c r="K32" t="str">
        <v>Johnson</v>
      </c>
      <c r="L32" t="str">
        <v>John</v>
      </c>
    </row>
    <row r="33" spans="1:12" x14ac:dyDescent="0.25">
      <c r="A33" t="s">
        <v>80</v>
      </c>
      <c r="B33" t="s">
        <v>81</v>
      </c>
      <c r="C33">
        <v>1234607</v>
      </c>
      <c r="D33" s="7">
        <v>31444</v>
      </c>
      <c r="E33" s="10">
        <v>72</v>
      </c>
      <c r="K33" t="str">
        <v>Reed</v>
      </c>
      <c r="L33" t="str">
        <v>Sandra</v>
      </c>
    </row>
    <row r="34" spans="1:12" x14ac:dyDescent="0.25">
      <c r="A34" t="s">
        <v>71</v>
      </c>
      <c r="B34" t="s">
        <v>72</v>
      </c>
      <c r="C34">
        <v>1234671</v>
      </c>
      <c r="D34" s="7">
        <v>32708</v>
      </c>
      <c r="E34" s="10">
        <v>71</v>
      </c>
      <c r="K34" t="str">
        <v>Richardson</v>
      </c>
      <c r="L34" t="str">
        <v>Kimberly</v>
      </c>
    </row>
    <row r="35" spans="1:12" x14ac:dyDescent="0.25">
      <c r="A35" t="s">
        <v>69</v>
      </c>
      <c r="B35" t="s">
        <v>70</v>
      </c>
      <c r="C35">
        <v>1234596</v>
      </c>
      <c r="D35" s="7">
        <v>35172</v>
      </c>
      <c r="E35" s="10">
        <v>65</v>
      </c>
      <c r="K35" t="str">
        <v>White</v>
      </c>
      <c r="L35" t="str">
        <v>Mark</v>
      </c>
    </row>
    <row r="36" spans="1:12" x14ac:dyDescent="0.25">
      <c r="A36" t="s">
        <v>84</v>
      </c>
      <c r="B36" t="s">
        <v>40</v>
      </c>
      <c r="C36">
        <v>1234608</v>
      </c>
      <c r="D36" s="7">
        <v>35569</v>
      </c>
      <c r="E36" s="10">
        <v>64</v>
      </c>
      <c r="K36" t="str">
        <v>Jackson</v>
      </c>
      <c r="L36" t="str">
        <v>Paul</v>
      </c>
    </row>
    <row r="37" spans="1:12" x14ac:dyDescent="0.25">
      <c r="A37" t="s">
        <v>32</v>
      </c>
      <c r="B37" t="s">
        <v>59</v>
      </c>
      <c r="C37">
        <v>1234585</v>
      </c>
      <c r="D37" s="7">
        <v>35179</v>
      </c>
      <c r="E37" s="10">
        <v>98</v>
      </c>
      <c r="K37" t="str">
        <v>Harris</v>
      </c>
      <c r="L37" t="str">
        <v>Donald</v>
      </c>
    </row>
    <row r="38" spans="1:12" x14ac:dyDescent="0.25">
      <c r="A38" t="s">
        <v>62</v>
      </c>
      <c r="B38" t="s">
        <v>63</v>
      </c>
      <c r="C38">
        <v>1234590</v>
      </c>
      <c r="D38" s="7">
        <v>34928</v>
      </c>
      <c r="E38" s="10">
        <v>97</v>
      </c>
      <c r="K38" t="str">
        <v>Davis</v>
      </c>
      <c r="L38" t="str">
        <v>David</v>
      </c>
    </row>
    <row r="39" spans="1:12" x14ac:dyDescent="0.25">
      <c r="A39" t="s">
        <v>150</v>
      </c>
      <c r="B39" t="s">
        <v>89</v>
      </c>
      <c r="C39">
        <v>1234613</v>
      </c>
      <c r="D39" s="7">
        <v>30497</v>
      </c>
      <c r="E39" s="10">
        <v>96</v>
      </c>
      <c r="K39" t="str">
        <v>Edwards</v>
      </c>
      <c r="L39" t="str">
        <v>Dorothy</v>
      </c>
    </row>
    <row r="40" spans="1:12" x14ac:dyDescent="0.25">
      <c r="A40" t="s">
        <v>34</v>
      </c>
      <c r="B40" t="s">
        <v>18</v>
      </c>
      <c r="C40">
        <v>1234574</v>
      </c>
      <c r="D40" s="7">
        <v>33420</v>
      </c>
      <c r="E40" s="10">
        <v>95</v>
      </c>
      <c r="K40" t="str">
        <v>Morrison</v>
      </c>
      <c r="L40" t="str">
        <v>Barbara</v>
      </c>
    </row>
    <row r="41" spans="1:12" x14ac:dyDescent="0.25">
      <c r="A41" t="s">
        <v>117</v>
      </c>
      <c r="B41" t="s">
        <v>118</v>
      </c>
      <c r="C41">
        <v>1234638</v>
      </c>
      <c r="D41" s="7">
        <v>35545</v>
      </c>
      <c r="E41" s="10">
        <v>95</v>
      </c>
      <c r="K41" t="str">
        <v>Nelson</v>
      </c>
      <c r="L41" t="str">
        <v>Jerry</v>
      </c>
    </row>
    <row r="42" spans="1:12" x14ac:dyDescent="0.25">
      <c r="A42" t="s">
        <v>35</v>
      </c>
      <c r="B42" t="s">
        <v>111</v>
      </c>
      <c r="C42">
        <v>1234691</v>
      </c>
      <c r="D42" s="7">
        <v>26077</v>
      </c>
      <c r="E42" s="10">
        <v>24</v>
      </c>
      <c r="K42" t="str">
        <v>Sanchez</v>
      </c>
      <c r="L42" t="str">
        <v>Karen</v>
      </c>
    </row>
    <row r="43" spans="1:12" x14ac:dyDescent="0.25">
      <c r="A43" t="s">
        <v>154</v>
      </c>
      <c r="B43" t="s">
        <v>99</v>
      </c>
      <c r="C43">
        <v>1234621</v>
      </c>
      <c r="D43" s="7">
        <v>33256</v>
      </c>
      <c r="E43" s="10">
        <v>78</v>
      </c>
      <c r="K43" t="str">
        <v>Smith</v>
      </c>
      <c r="L43" t="str">
        <v>James</v>
      </c>
    </row>
    <row r="44" spans="1:12" x14ac:dyDescent="0.25">
      <c r="A44" t="s">
        <v>120</v>
      </c>
      <c r="B44" t="s">
        <v>121</v>
      </c>
      <c r="C44">
        <v>1234641</v>
      </c>
      <c r="D44" s="7">
        <v>33820</v>
      </c>
      <c r="E44" s="10">
        <v>65</v>
      </c>
      <c r="K44" t="str">
        <v>Torres</v>
      </c>
      <c r="L44" t="str">
        <v>Cynthia</v>
      </c>
    </row>
    <row r="45" spans="1:12" x14ac:dyDescent="0.25">
      <c r="A45" t="s">
        <v>37</v>
      </c>
      <c r="B45" t="s">
        <v>93</v>
      </c>
      <c r="C45">
        <v>1234616</v>
      </c>
      <c r="D45" s="7">
        <v>34873</v>
      </c>
      <c r="E45" s="10">
        <v>74</v>
      </c>
      <c r="K45" t="str">
        <v>Campbell</v>
      </c>
      <c r="L45" t="str">
        <v>Maria</v>
      </c>
    </row>
    <row r="46" spans="1:12" x14ac:dyDescent="0.25">
      <c r="A46" t="s">
        <v>102</v>
      </c>
      <c r="B46" t="s">
        <v>103</v>
      </c>
      <c r="C46">
        <v>1234624</v>
      </c>
      <c r="D46" s="7">
        <v>35326</v>
      </c>
      <c r="E46" s="10">
        <v>72</v>
      </c>
      <c r="K46" t="str">
        <v>Garcia</v>
      </c>
      <c r="L46" t="str">
        <v>Steven</v>
      </c>
    </row>
    <row r="47" spans="1:12" x14ac:dyDescent="0.25">
      <c r="A47" t="s">
        <v>97</v>
      </c>
      <c r="B47" t="s">
        <v>98</v>
      </c>
      <c r="C47">
        <v>1234619</v>
      </c>
      <c r="D47" s="7">
        <v>35572</v>
      </c>
      <c r="E47" s="10">
        <v>72</v>
      </c>
      <c r="K47" t="str">
        <v>King</v>
      </c>
      <c r="L47" t="str">
        <v>Jeffrey</v>
      </c>
    </row>
    <row r="48" spans="1:12" x14ac:dyDescent="0.25">
      <c r="A48" t="s">
        <v>135</v>
      </c>
      <c r="B48" t="s">
        <v>38</v>
      </c>
      <c r="C48">
        <v>1234655</v>
      </c>
      <c r="D48" s="7">
        <v>28376</v>
      </c>
      <c r="E48" s="10">
        <v>70</v>
      </c>
      <c r="K48" t="str">
        <v>Parker</v>
      </c>
      <c r="L48" t="str">
        <v>Susan</v>
      </c>
    </row>
    <row r="49" spans="1:12" x14ac:dyDescent="0.25">
      <c r="A49" t="s">
        <v>100</v>
      </c>
      <c r="B49" t="s">
        <v>16</v>
      </c>
      <c r="C49">
        <v>1234686</v>
      </c>
      <c r="D49" s="7">
        <v>34760</v>
      </c>
      <c r="E49" s="10">
        <v>71</v>
      </c>
      <c r="K49" t="str">
        <v>Perez</v>
      </c>
      <c r="L49" t="str">
        <v>Linda</v>
      </c>
    </row>
    <row r="50" spans="1:12" x14ac:dyDescent="0.25">
      <c r="A50" t="s">
        <v>147</v>
      </c>
      <c r="B50" t="s">
        <v>148</v>
      </c>
      <c r="C50">
        <v>1234670</v>
      </c>
      <c r="D50" s="7">
        <v>35599</v>
      </c>
      <c r="E50" s="10">
        <v>95</v>
      </c>
      <c r="K50" t="str">
        <v>Wright</v>
      </c>
      <c r="L50" t="str">
        <v>Frank</v>
      </c>
    </row>
    <row r="51" spans="1:12" x14ac:dyDescent="0.25">
      <c r="A51" t="s">
        <v>137</v>
      </c>
      <c r="B51" t="s">
        <v>138</v>
      </c>
      <c r="C51">
        <v>1234660</v>
      </c>
      <c r="D51" s="7">
        <v>33643</v>
      </c>
      <c r="E51" s="10">
        <v>41</v>
      </c>
      <c r="K51" t="str">
        <v>Gonzalez</v>
      </c>
      <c r="L51" t="str">
        <v>Joshua</v>
      </c>
    </row>
    <row r="52" spans="1:12" x14ac:dyDescent="0.25">
      <c r="A52" t="s">
        <v>114</v>
      </c>
      <c r="B52" t="s">
        <v>115</v>
      </c>
      <c r="C52">
        <v>1234635</v>
      </c>
      <c r="D52" s="7">
        <v>34488</v>
      </c>
      <c r="E52" s="10">
        <v>84</v>
      </c>
      <c r="K52" t="str">
        <v>Lee</v>
      </c>
      <c r="L52" t="str">
        <v>Jason</v>
      </c>
    </row>
    <row r="53" spans="1:12" x14ac:dyDescent="0.25">
      <c r="A53" t="s">
        <v>127</v>
      </c>
      <c r="B53" t="s">
        <v>128</v>
      </c>
      <c r="C53">
        <v>1234644</v>
      </c>
      <c r="D53" s="7">
        <v>34704</v>
      </c>
      <c r="E53" s="10">
        <v>83</v>
      </c>
      <c r="K53" t="str">
        <v>Phillips</v>
      </c>
      <c r="L53" t="str">
        <v>Jennifer</v>
      </c>
    </row>
    <row r="54" spans="1:12" x14ac:dyDescent="0.25">
      <c r="A54" t="s">
        <v>124</v>
      </c>
      <c r="B54" t="s">
        <v>125</v>
      </c>
      <c r="C54">
        <v>1234697</v>
      </c>
      <c r="D54" s="7">
        <v>35721</v>
      </c>
      <c r="E54" s="10">
        <v>35</v>
      </c>
      <c r="K54" t="str">
        <v>Peterson</v>
      </c>
      <c r="L54" t="str">
        <v>Angela</v>
      </c>
    </row>
    <row r="55" spans="1:12" x14ac:dyDescent="0.25">
      <c r="A55" t="s">
        <v>64</v>
      </c>
      <c r="B55" t="s">
        <v>41</v>
      </c>
      <c r="C55">
        <v>1234591</v>
      </c>
      <c r="D55" s="7">
        <v>36109</v>
      </c>
      <c r="E55" s="10">
        <v>55</v>
      </c>
      <c r="K55" t="str">
        <v>Rodriguez</v>
      </c>
      <c r="L55" t="str">
        <v>Anthony</v>
      </c>
    </row>
    <row r="56" spans="1:12" x14ac:dyDescent="0.25">
      <c r="A56" t="s">
        <v>67</v>
      </c>
      <c r="B56" t="s">
        <v>68</v>
      </c>
      <c r="C56">
        <v>1234592</v>
      </c>
      <c r="D56" s="7">
        <v>35407</v>
      </c>
      <c r="E56" s="10">
        <v>66</v>
      </c>
      <c r="K56" t="str">
        <v>Green</v>
      </c>
      <c r="L56" t="str">
        <v>Andrew</v>
      </c>
    </row>
    <row r="57" spans="1:12" x14ac:dyDescent="0.25">
      <c r="A57" t="s">
        <v>112</v>
      </c>
      <c r="B57" t="s">
        <v>113</v>
      </c>
      <c r="C57">
        <v>1234634</v>
      </c>
      <c r="D57" s="7">
        <v>33917</v>
      </c>
      <c r="E57" s="10">
        <v>14</v>
      </c>
      <c r="K57" t="str">
        <v>Lewis</v>
      </c>
      <c r="L57" t="str">
        <v>Kevin</v>
      </c>
    </row>
    <row r="58" spans="1:12" x14ac:dyDescent="0.25">
      <c r="A58" t="s">
        <v>110</v>
      </c>
      <c r="B58" t="s">
        <v>44</v>
      </c>
      <c r="C58">
        <v>1234632</v>
      </c>
      <c r="D58" s="7">
        <v>35133</v>
      </c>
      <c r="E58" s="10">
        <v>74</v>
      </c>
      <c r="K58" t="str">
        <v>Murphy</v>
      </c>
      <c r="L58" t="str">
        <v>Sharon</v>
      </c>
    </row>
    <row r="59" spans="1:12" x14ac:dyDescent="0.25">
      <c r="A59" t="s">
        <v>145</v>
      </c>
      <c r="B59" t="s">
        <v>146</v>
      </c>
      <c r="C59">
        <v>1234669</v>
      </c>
      <c r="D59" s="7">
        <v>35142</v>
      </c>
      <c r="E59" s="10">
        <v>62</v>
      </c>
      <c r="K59" t="str">
        <v>Stewart</v>
      </c>
      <c r="L59" t="str">
        <v>Nancy</v>
      </c>
    </row>
    <row r="60" spans="1:12" x14ac:dyDescent="0.25">
      <c r="A60" t="s">
        <v>40</v>
      </c>
      <c r="B60" t="s">
        <v>87</v>
      </c>
      <c r="C60">
        <v>1234611</v>
      </c>
      <c r="D60" s="7">
        <v>34385</v>
      </c>
      <c r="E60" s="10">
        <v>32</v>
      </c>
      <c r="K60" t="str">
        <v>Taylor</v>
      </c>
      <c r="L60" t="str">
        <v>Thomas</v>
      </c>
    </row>
    <row r="61" spans="1:12" x14ac:dyDescent="0.25">
      <c r="A61" t="s">
        <v>2</v>
      </c>
      <c r="B61" t="s">
        <v>49</v>
      </c>
      <c r="C61">
        <v>1234673</v>
      </c>
      <c r="D61" s="7">
        <v>35506</v>
      </c>
      <c r="E61" s="10">
        <v>74</v>
      </c>
      <c r="K61" t="str">
        <v>Lopez</v>
      </c>
      <c r="L61" t="str">
        <v>Scott</v>
      </c>
    </row>
    <row r="62" spans="1:12" x14ac:dyDescent="0.25">
      <c r="A62" t="s">
        <v>108</v>
      </c>
      <c r="B62" t="s">
        <v>109</v>
      </c>
      <c r="C62">
        <v>1234630</v>
      </c>
      <c r="D62" s="7">
        <v>34489</v>
      </c>
      <c r="E62" s="10">
        <v>65</v>
      </c>
      <c r="K62" t="str">
        <v>Willis</v>
      </c>
      <c r="L62" t="str">
        <v>Margaret</v>
      </c>
    </row>
    <row r="63" spans="1:12" x14ac:dyDescent="0.25">
      <c r="A63" t="s">
        <v>42</v>
      </c>
      <c r="B63" t="s">
        <v>54</v>
      </c>
      <c r="C63">
        <v>1234578</v>
      </c>
      <c r="D63" s="7">
        <v>29839</v>
      </c>
      <c r="E63" s="10">
        <v>65</v>
      </c>
      <c r="K63" t="str">
        <v>Gray</v>
      </c>
      <c r="L63" t="str">
        <v>Melissa</v>
      </c>
    </row>
    <row r="64" spans="1:12" x14ac:dyDescent="0.25">
      <c r="A64" t="s">
        <v>54</v>
      </c>
      <c r="B64" t="s">
        <v>36</v>
      </c>
      <c r="C64">
        <v>1234579</v>
      </c>
      <c r="D64" s="7">
        <v>26365</v>
      </c>
      <c r="E64" s="10">
        <v>94</v>
      </c>
      <c r="K64" t="str">
        <v>Sanders</v>
      </c>
      <c r="L64" t="str">
        <v>Kathleen</v>
      </c>
    </row>
    <row r="65" spans="1:12" x14ac:dyDescent="0.25">
      <c r="A65" t="s">
        <v>60</v>
      </c>
      <c r="B65" t="s">
        <v>33</v>
      </c>
      <c r="C65">
        <v>1234586</v>
      </c>
      <c r="D65" s="7">
        <v>34499</v>
      </c>
      <c r="E65" s="10">
        <v>92</v>
      </c>
      <c r="K65" t="str">
        <v>Cox</v>
      </c>
      <c r="L65" t="str">
        <v>Deborah</v>
      </c>
    </row>
    <row r="66" spans="1:12" x14ac:dyDescent="0.25">
      <c r="A66" t="s">
        <v>133</v>
      </c>
      <c r="B66" t="s">
        <v>134</v>
      </c>
      <c r="C66">
        <v>1234652</v>
      </c>
      <c r="D66" s="7">
        <v>33742</v>
      </c>
      <c r="E66" s="10">
        <v>74</v>
      </c>
      <c r="K66" t="str">
        <v>Robinson</v>
      </c>
      <c r="L66" t="str">
        <v>Brian</v>
      </c>
    </row>
    <row r="67" spans="1:12" x14ac:dyDescent="0.25">
      <c r="A67" t="s">
        <v>43</v>
      </c>
      <c r="B67" t="s">
        <v>15</v>
      </c>
      <c r="C67">
        <v>1234622</v>
      </c>
      <c r="D67" s="7">
        <v>28323</v>
      </c>
      <c r="E67" s="10">
        <v>88</v>
      </c>
      <c r="K67" t="str">
        <v>Williams</v>
      </c>
      <c r="L67" t="str">
        <v>Robert</v>
      </c>
    </row>
    <row r="68" spans="1:12" x14ac:dyDescent="0.25">
      <c r="A68" t="s">
        <v>131</v>
      </c>
      <c r="B68" t="s">
        <v>132</v>
      </c>
      <c r="C68">
        <v>1234650</v>
      </c>
      <c r="D68" s="7">
        <v>36025</v>
      </c>
      <c r="E68" s="10">
        <v>87</v>
      </c>
      <c r="K68" t="str">
        <v>Collins</v>
      </c>
      <c r="L68" t="str">
        <v>Lisa</v>
      </c>
    </row>
    <row r="69" spans="1:12" x14ac:dyDescent="0.25">
      <c r="A69" t="s">
        <v>139</v>
      </c>
      <c r="B69" t="s">
        <v>140</v>
      </c>
      <c r="C69">
        <v>1234664</v>
      </c>
      <c r="D69" s="7">
        <v>34722</v>
      </c>
      <c r="E69" s="10">
        <v>88</v>
      </c>
      <c r="K69" t="str">
        <v>Hall</v>
      </c>
      <c r="L69" t="str">
        <v>Gary</v>
      </c>
    </row>
    <row r="70" spans="1:12" x14ac:dyDescent="0.25">
      <c r="A70" t="s">
        <v>152</v>
      </c>
      <c r="B70" t="s">
        <v>52</v>
      </c>
      <c r="C70">
        <v>1234675</v>
      </c>
      <c r="D70" s="7">
        <v>36443</v>
      </c>
      <c r="E70" s="10">
        <v>26</v>
      </c>
      <c r="K70" t="str">
        <v>Ramirez</v>
      </c>
      <c r="L70" t="str">
        <v>Brenda</v>
      </c>
    </row>
    <row r="71" spans="1:12" x14ac:dyDescent="0.25">
      <c r="A71" t="s">
        <v>56</v>
      </c>
      <c r="B71" t="s">
        <v>57</v>
      </c>
      <c r="C71">
        <v>1234583</v>
      </c>
      <c r="D71" s="7">
        <v>28356</v>
      </c>
      <c r="E71" s="10">
        <v>83</v>
      </c>
      <c r="K71" t="str">
        <v>Rivera</v>
      </c>
      <c r="L71" t="str">
        <v>Laura</v>
      </c>
    </row>
    <row r="72" spans="1:12" x14ac:dyDescent="0.25">
      <c r="A72" t="s">
        <v>149</v>
      </c>
      <c r="B72" t="s">
        <v>25</v>
      </c>
      <c r="C72">
        <v>1234599</v>
      </c>
      <c r="D72" s="7">
        <v>32250</v>
      </c>
      <c r="E72" s="10">
        <v>85</v>
      </c>
      <c r="K72" t="str">
        <v>Scott</v>
      </c>
      <c r="L72" t="str">
        <v>Stephen</v>
      </c>
    </row>
    <row r="73" spans="1:12" x14ac:dyDescent="0.25">
      <c r="A73" t="s">
        <v>50</v>
      </c>
      <c r="B73" t="s">
        <v>51</v>
      </c>
      <c r="C73">
        <v>1234567</v>
      </c>
      <c r="D73" s="7">
        <v>36336</v>
      </c>
      <c r="E73" s="10">
        <v>54</v>
      </c>
      <c r="K73" t="str">
        <v>James</v>
      </c>
      <c r="L73" t="str">
        <v>Amy</v>
      </c>
    </row>
    <row r="74" spans="1:12" x14ac:dyDescent="0.25">
      <c r="A74" t="s">
        <v>151</v>
      </c>
      <c r="B74" t="s">
        <v>31</v>
      </c>
      <c r="C74">
        <v>1234625</v>
      </c>
      <c r="D74" s="7">
        <v>31975</v>
      </c>
      <c r="E74" s="10">
        <v>64</v>
      </c>
      <c r="K74" t="str">
        <v>Wheeler</v>
      </c>
      <c r="L74" t="str">
        <v>Richard</v>
      </c>
    </row>
    <row r="75" spans="1:12" x14ac:dyDescent="0.25">
      <c r="A75" t="s">
        <v>46</v>
      </c>
      <c r="B75" t="s">
        <v>53</v>
      </c>
      <c r="C75">
        <v>1234572</v>
      </c>
      <c r="D75" s="7">
        <v>32465</v>
      </c>
      <c r="E75">
        <v>94</v>
      </c>
      <c r="K75" t="str">
        <v>Baker</v>
      </c>
      <c r="L75" t="str">
        <v>Gregory</v>
      </c>
    </row>
    <row r="76" spans="1:12" x14ac:dyDescent="0.25">
      <c r="A76" t="s">
        <v>82</v>
      </c>
      <c r="B76" t="s">
        <v>83</v>
      </c>
      <c r="C76">
        <v>1234684</v>
      </c>
      <c r="D76" s="7">
        <v>36113</v>
      </c>
      <c r="E76">
        <v>72</v>
      </c>
      <c r="K76" t="str">
        <v>Morris</v>
      </c>
      <c r="L76" t="str">
        <v>Betty</v>
      </c>
    </row>
    <row r="77" spans="1:12" x14ac:dyDescent="0.25">
      <c r="A77" t="s">
        <v>76</v>
      </c>
      <c r="B77" t="s">
        <v>77</v>
      </c>
      <c r="C77">
        <v>1234605</v>
      </c>
      <c r="D77" s="7">
        <v>35279</v>
      </c>
      <c r="E77">
        <v>95</v>
      </c>
      <c r="K77" t="str">
        <v>Rogers</v>
      </c>
      <c r="L77" t="str">
        <v>Helen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C6399-8000-4DDD-833D-DC20EF495F98}">
  <sheetPr published="0">
    <tabColor theme="5"/>
  </sheetPr>
  <dimension ref="A1:J6"/>
  <sheetViews>
    <sheetView zoomScale="145" zoomScaleNormal="145" workbookViewId="0">
      <selection activeCell="A2" sqref="A2"/>
    </sheetView>
  </sheetViews>
  <sheetFormatPr defaultRowHeight="15" x14ac:dyDescent="0.25"/>
  <cols>
    <col min="1" max="1" width="19.85546875" customWidth="1"/>
    <col min="2" max="8" width="13.28515625" customWidth="1"/>
    <col min="10" max="10" width="21.5703125" bestFit="1" customWidth="1"/>
  </cols>
  <sheetData>
    <row r="1" spans="1:10" x14ac:dyDescent="0.25">
      <c r="A1" s="15" t="s">
        <v>293</v>
      </c>
      <c r="B1" s="15" t="s">
        <v>262</v>
      </c>
      <c r="C1" s="15" t="s">
        <v>263</v>
      </c>
      <c r="D1" s="15" t="s">
        <v>264</v>
      </c>
      <c r="E1" s="15" t="s">
        <v>265</v>
      </c>
      <c r="F1" s="15" t="s">
        <v>266</v>
      </c>
      <c r="G1" s="15" t="s">
        <v>267</v>
      </c>
      <c r="H1" s="15" t="s">
        <v>268</v>
      </c>
      <c r="J1" s="28" t="s">
        <v>294</v>
      </c>
    </row>
    <row r="2" spans="1:10" x14ac:dyDescent="0.25">
      <c r="A2" t="s">
        <v>274</v>
      </c>
      <c r="B2" cm="1">
        <f t="array" ref="B2:H2">_xlfn.XLOOKUP(A2,'Dessert Sales'!A:A,'Dessert Sales'!B:H)</f>
        <v>15</v>
      </c>
      <c r="C2">
        <v>8</v>
      </c>
      <c r="D2">
        <v>9</v>
      </c>
      <c r="E2">
        <v>25</v>
      </c>
      <c r="F2">
        <v>10</v>
      </c>
      <c r="G2">
        <v>42</v>
      </c>
      <c r="H2">
        <v>55</v>
      </c>
      <c r="J2" s="29" t="s">
        <v>274</v>
      </c>
    </row>
    <row r="3" spans="1:10" x14ac:dyDescent="0.25">
      <c r="J3" s="29" t="s">
        <v>275</v>
      </c>
    </row>
    <row r="4" spans="1:10" x14ac:dyDescent="0.25">
      <c r="J4" s="29" t="s">
        <v>276</v>
      </c>
    </row>
    <row r="5" spans="1:10" x14ac:dyDescent="0.25">
      <c r="J5" s="29" t="s">
        <v>277</v>
      </c>
    </row>
    <row r="6" spans="1:10" x14ac:dyDescent="0.25">
      <c r="J6" s="28" t="s">
        <v>279</v>
      </c>
    </row>
  </sheetData>
  <dataValidations count="1">
    <dataValidation type="list" allowBlank="1" showInputMessage="1" showErrorMessage="1" sqref="A2" xr:uid="{D41CBF0E-0E81-4B6A-94FB-51146E710738}">
      <formula1>$J$2:$J$5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Dessert Sales</vt:lpstr>
      <vt:lpstr>Bonus List</vt:lpstr>
      <vt:lpstr>Challenge 1</vt:lpstr>
      <vt:lpstr>Challenge 1 Solution</vt:lpstr>
      <vt:lpstr>Students</vt:lpstr>
      <vt:lpstr>Scholarships</vt:lpstr>
      <vt:lpstr>Tax Rates</vt:lpstr>
      <vt:lpstr>Challenge 2</vt:lpstr>
      <vt:lpstr>Fictional Course Grades</vt:lpstr>
      <vt:lpstr>ExtrasDemos</vt:lpstr>
      <vt:lpstr>Scholarships Xlookup</vt:lpstr>
      <vt:lpstr>XLOOKUP 2</vt:lpstr>
      <vt:lpstr>Unique</vt:lpstr>
      <vt:lpstr>SortBy</vt:lpstr>
      <vt:lpstr>DemoValidation</vt:lpstr>
    </vt:vector>
  </TitlesOfParts>
  <Company>Wichita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Levine, Ali</dc:creator>
  <cp:lastModifiedBy>Levine, Ali</cp:lastModifiedBy>
  <cp:lastPrinted>2017-09-25T14:20:48Z</cp:lastPrinted>
  <dcterms:created xsi:type="dcterms:W3CDTF">2017-07-03T20:17:04Z</dcterms:created>
  <dcterms:modified xsi:type="dcterms:W3CDTF">2025-01-23T20:39:25Z</dcterms:modified>
</cp:coreProperties>
</file>