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O:\OPA_Office\OPA_Website\lvl1_Factbooks\factbooks10yr\"/>
    </mc:Choice>
  </mc:AlternateContent>
  <xr:revisionPtr revIDLastSave="0" documentId="13_ncr:1_{AB6F980A-6ADA-4A86-AE61-1293C13A51AA}" xr6:coauthVersionLast="47" xr6:coauthVersionMax="47" xr10:uidLastSave="{00000000-0000-0000-0000-000000000000}"/>
  <workbookProtection workbookAlgorithmName="SHA-512" workbookHashValue="onTgbbXebjyGWGNiwPaFdK2q4/bMOTBdL6gsb+AUR+fQy4x1QaaveuJOrtHQoGauaSUsxVxQ98A9YyfMv82c9Q==" workbookSaltValue="QTVRtoJVJiDq3sPzWqfAWA==" workbookSpinCount="100000" lockStructure="1"/>
  <bookViews>
    <workbookView xWindow="15240" yWindow="3600" windowWidth="22335" windowHeight="17145" xr2:uid="{00000000-000D-0000-FFFF-FFFF00000000}"/>
  </bookViews>
  <sheets>
    <sheet name="Course_CCGlevel_index" sheetId="3" r:id="rId1"/>
    <sheet name="Course_CCGlevel_Fall" sheetId="2" r:id="rId2"/>
    <sheet name="Course_CCGlevel_Spring" sheetId="4" r:id="rId3"/>
    <sheet name="Course_CCGlevel_Summer" sheetId="5" r:id="rId4"/>
  </sheets>
  <definedNames>
    <definedName name="_xlnm.Print_Titles" localSheetId="1">Course_CCGlevel_Fall!$3:$5</definedName>
    <definedName name="_xlnm.Print_Titles" localSheetId="2">Course_CCGlevel_Spring!$4:$5</definedName>
    <definedName name="_xlnm.Print_Titles" localSheetId="3">Course_CCGlevel_Summer!$3:$5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5" l="1"/>
  <c r="D6" i="5"/>
  <c r="E6" i="5"/>
  <c r="F6" i="5"/>
  <c r="G6" i="5"/>
  <c r="H6" i="5"/>
  <c r="I6" i="5"/>
  <c r="J6" i="5"/>
  <c r="K6" i="5"/>
  <c r="B6" i="5"/>
  <c r="C6" i="4"/>
  <c r="D6" i="4"/>
  <c r="E6" i="4"/>
  <c r="F6" i="4"/>
  <c r="G6" i="4"/>
  <c r="H6" i="4"/>
  <c r="I6" i="4"/>
  <c r="J6" i="4"/>
  <c r="K6" i="4"/>
  <c r="B6" i="4"/>
  <c r="C6" i="2"/>
  <c r="D6" i="2"/>
  <c r="E6" i="2"/>
  <c r="F6" i="2"/>
  <c r="G6" i="2"/>
  <c r="H6" i="2"/>
  <c r="I6" i="2"/>
  <c r="J6" i="2"/>
  <c r="K6" i="2"/>
  <c r="B6" i="2"/>
  <c r="B104" i="5"/>
  <c r="B95" i="5"/>
  <c r="B80" i="5"/>
  <c r="C65" i="5"/>
  <c r="D65" i="5"/>
  <c r="E65" i="5"/>
  <c r="F65" i="5"/>
  <c r="G65" i="5"/>
  <c r="H65" i="5"/>
  <c r="I65" i="5"/>
  <c r="J65" i="5"/>
  <c r="K65" i="5"/>
  <c r="B65" i="5"/>
  <c r="B50" i="5"/>
  <c r="B39" i="5"/>
  <c r="B27" i="5"/>
  <c r="C8" i="5"/>
  <c r="D8" i="5"/>
  <c r="E8" i="5"/>
  <c r="F8" i="5"/>
  <c r="G8" i="5"/>
  <c r="H8" i="5"/>
  <c r="I8" i="5"/>
  <c r="J8" i="5"/>
  <c r="K8" i="5"/>
  <c r="B8" i="5"/>
  <c r="N76" i="5"/>
  <c r="O76" i="5"/>
  <c r="N77" i="5"/>
  <c r="O77" i="5"/>
  <c r="L76" i="5"/>
  <c r="M76" i="5"/>
  <c r="L77" i="5"/>
  <c r="M77" i="5"/>
  <c r="N25" i="5"/>
  <c r="O25" i="5"/>
  <c r="L25" i="5"/>
  <c r="M25" i="5"/>
  <c r="B81" i="4"/>
  <c r="K129" i="4"/>
  <c r="B129" i="4"/>
  <c r="O35" i="4"/>
  <c r="N35" i="4"/>
  <c r="O34" i="5"/>
  <c r="O88" i="4"/>
  <c r="O131" i="4"/>
  <c r="O130" i="4"/>
  <c r="N131" i="4"/>
  <c r="N130" i="4"/>
  <c r="O127" i="4"/>
  <c r="N127" i="4"/>
  <c r="O115" i="4"/>
  <c r="O116" i="4"/>
  <c r="O117" i="4"/>
  <c r="O118" i="4"/>
  <c r="O119" i="4"/>
  <c r="O120" i="4"/>
  <c r="O121" i="4"/>
  <c r="O122" i="4"/>
  <c r="O123" i="4"/>
  <c r="O124" i="4"/>
  <c r="O114" i="4"/>
  <c r="N115" i="4"/>
  <c r="N116" i="4"/>
  <c r="N117" i="4"/>
  <c r="N118" i="4"/>
  <c r="N119" i="4"/>
  <c r="N120" i="4"/>
  <c r="N121" i="4"/>
  <c r="N122" i="4"/>
  <c r="N123" i="4"/>
  <c r="N124" i="4"/>
  <c r="N114" i="4"/>
  <c r="O105" i="4"/>
  <c r="O106" i="4"/>
  <c r="O107" i="4"/>
  <c r="O108" i="4"/>
  <c r="O109" i="4"/>
  <c r="O110" i="4"/>
  <c r="O111" i="4"/>
  <c r="O104" i="4"/>
  <c r="N105" i="4"/>
  <c r="N106" i="4"/>
  <c r="N107" i="4"/>
  <c r="N108" i="4"/>
  <c r="N109" i="4"/>
  <c r="N110" i="4"/>
  <c r="N111" i="4"/>
  <c r="N104" i="4"/>
  <c r="O83" i="4"/>
  <c r="O84" i="4"/>
  <c r="O85" i="4"/>
  <c r="O86" i="4"/>
  <c r="O87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82" i="4"/>
  <c r="O71" i="4"/>
  <c r="O72" i="4"/>
  <c r="O73" i="4"/>
  <c r="O74" i="4"/>
  <c r="O75" i="4"/>
  <c r="O76" i="4"/>
  <c r="O77" i="4"/>
  <c r="O78" i="4"/>
  <c r="O79" i="4"/>
  <c r="O70" i="4"/>
  <c r="N71" i="4"/>
  <c r="N72" i="4"/>
  <c r="N73" i="4"/>
  <c r="N74" i="4"/>
  <c r="N75" i="4"/>
  <c r="N76" i="4"/>
  <c r="N77" i="4"/>
  <c r="N78" i="4"/>
  <c r="N79" i="4"/>
  <c r="N70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53" i="4"/>
  <c r="O43" i="4"/>
  <c r="O44" i="4"/>
  <c r="O45" i="4"/>
  <c r="O46" i="4"/>
  <c r="O47" i="4"/>
  <c r="O48" i="4"/>
  <c r="O49" i="4"/>
  <c r="O50" i="4"/>
  <c r="O42" i="4"/>
  <c r="N43" i="4"/>
  <c r="N44" i="4"/>
  <c r="N45" i="4"/>
  <c r="N46" i="4"/>
  <c r="N47" i="4"/>
  <c r="N48" i="4"/>
  <c r="N49" i="4"/>
  <c r="N50" i="4"/>
  <c r="N42" i="4"/>
  <c r="O30" i="4"/>
  <c r="O31" i="4"/>
  <c r="O32" i="4"/>
  <c r="O33" i="4"/>
  <c r="O34" i="4"/>
  <c r="O36" i="4"/>
  <c r="O37" i="4"/>
  <c r="O38" i="4"/>
  <c r="O39" i="4"/>
  <c r="O29" i="4"/>
  <c r="N30" i="4"/>
  <c r="N31" i="4"/>
  <c r="N32" i="4"/>
  <c r="N33" i="4"/>
  <c r="N34" i="4"/>
  <c r="N36" i="4"/>
  <c r="N37" i="4"/>
  <c r="N38" i="4"/>
  <c r="N39" i="4"/>
  <c r="N2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9" i="4"/>
  <c r="O131" i="2"/>
  <c r="O130" i="2"/>
  <c r="O129" i="2"/>
  <c r="N131" i="2"/>
  <c r="N130" i="2"/>
  <c r="N129" i="2"/>
  <c r="O127" i="2"/>
  <c r="O126" i="2"/>
  <c r="N127" i="2"/>
  <c r="N126" i="2"/>
  <c r="O115" i="2"/>
  <c r="O116" i="2"/>
  <c r="O117" i="2"/>
  <c r="O118" i="2"/>
  <c r="O119" i="2"/>
  <c r="O120" i="2"/>
  <c r="O121" i="2"/>
  <c r="O122" i="2"/>
  <c r="O123" i="2"/>
  <c r="O124" i="2"/>
  <c r="O114" i="2"/>
  <c r="O113" i="2"/>
  <c r="N115" i="2"/>
  <c r="N116" i="2"/>
  <c r="N117" i="2"/>
  <c r="N118" i="2"/>
  <c r="N119" i="2"/>
  <c r="N120" i="2"/>
  <c r="N121" i="2"/>
  <c r="N122" i="2"/>
  <c r="N123" i="2"/>
  <c r="N124" i="2"/>
  <c r="N114" i="2"/>
  <c r="N113" i="2"/>
  <c r="O105" i="2"/>
  <c r="O106" i="2"/>
  <c r="O107" i="2"/>
  <c r="O108" i="2"/>
  <c r="O109" i="2"/>
  <c r="O110" i="2"/>
  <c r="O111" i="2"/>
  <c r="O104" i="2"/>
  <c r="O103" i="2"/>
  <c r="N105" i="2"/>
  <c r="N106" i="2"/>
  <c r="N107" i="2"/>
  <c r="N108" i="2"/>
  <c r="N109" i="2"/>
  <c r="N110" i="2"/>
  <c r="N111" i="2"/>
  <c r="N104" i="2"/>
  <c r="N103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81" i="2"/>
  <c r="O80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81" i="2"/>
  <c r="N80" i="2"/>
  <c r="O70" i="2"/>
  <c r="O71" i="2"/>
  <c r="O72" i="2"/>
  <c r="O73" i="2"/>
  <c r="O74" i="2"/>
  <c r="O75" i="2"/>
  <c r="O76" i="2"/>
  <c r="O77" i="2"/>
  <c r="O78" i="2"/>
  <c r="O69" i="2"/>
  <c r="O68" i="2"/>
  <c r="N70" i="2"/>
  <c r="N71" i="2"/>
  <c r="N72" i="2"/>
  <c r="N73" i="2"/>
  <c r="N74" i="2"/>
  <c r="N75" i="2"/>
  <c r="N76" i="2"/>
  <c r="N77" i="2"/>
  <c r="N78" i="2"/>
  <c r="N69" i="2"/>
  <c r="N68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53" i="2"/>
  <c r="O52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53" i="2"/>
  <c r="N52" i="2"/>
  <c r="O43" i="2"/>
  <c r="O44" i="2"/>
  <c r="O45" i="2"/>
  <c r="O46" i="2"/>
  <c r="O47" i="2"/>
  <c r="O48" i="2"/>
  <c r="O49" i="2"/>
  <c r="O50" i="2"/>
  <c r="O42" i="2"/>
  <c r="O41" i="2"/>
  <c r="N43" i="2"/>
  <c r="N44" i="2"/>
  <c r="N45" i="2"/>
  <c r="N46" i="2"/>
  <c r="N47" i="2"/>
  <c r="N48" i="2"/>
  <c r="N49" i="2"/>
  <c r="N50" i="2"/>
  <c r="N42" i="2"/>
  <c r="N41" i="2"/>
  <c r="O30" i="2"/>
  <c r="O31" i="2"/>
  <c r="O32" i="2"/>
  <c r="O33" i="2"/>
  <c r="O34" i="2"/>
  <c r="O35" i="2"/>
  <c r="O36" i="2"/>
  <c r="O37" i="2"/>
  <c r="O38" i="2"/>
  <c r="O39" i="2"/>
  <c r="O29" i="2"/>
  <c r="O28" i="2"/>
  <c r="N30" i="2"/>
  <c r="N31" i="2"/>
  <c r="N32" i="2"/>
  <c r="N33" i="2"/>
  <c r="N34" i="2"/>
  <c r="N35" i="2"/>
  <c r="N36" i="2"/>
  <c r="N37" i="2"/>
  <c r="N38" i="2"/>
  <c r="N39" i="2"/>
  <c r="N29" i="2"/>
  <c r="N28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9" i="2"/>
  <c r="N8" i="2"/>
  <c r="N6" i="2"/>
  <c r="O6" i="2"/>
  <c r="N102" i="5"/>
  <c r="O102" i="5"/>
  <c r="L102" i="5"/>
  <c r="M102" i="5"/>
  <c r="C95" i="5"/>
  <c r="D95" i="5"/>
  <c r="E95" i="5"/>
  <c r="F95" i="5"/>
  <c r="G95" i="5"/>
  <c r="H95" i="5"/>
  <c r="I95" i="5"/>
  <c r="J95" i="5"/>
  <c r="K95" i="5"/>
  <c r="B103" i="4"/>
  <c r="K52" i="4"/>
  <c r="B113" i="2"/>
  <c r="C80" i="2"/>
  <c r="D80" i="2"/>
  <c r="E80" i="2"/>
  <c r="F80" i="2"/>
  <c r="G80" i="2"/>
  <c r="H80" i="2"/>
  <c r="I80" i="2"/>
  <c r="J80" i="2"/>
  <c r="K80" i="2"/>
  <c r="B80" i="2"/>
  <c r="B41" i="2"/>
  <c r="L39" i="2"/>
  <c r="M39" i="2"/>
  <c r="C28" i="2"/>
  <c r="D28" i="2"/>
  <c r="E28" i="2"/>
  <c r="F28" i="2"/>
  <c r="G28" i="2"/>
  <c r="H28" i="2"/>
  <c r="I28" i="2"/>
  <c r="J28" i="2"/>
  <c r="K28" i="2"/>
  <c r="B28" i="2"/>
  <c r="K8" i="2"/>
  <c r="L26" i="2"/>
  <c r="M26" i="2"/>
  <c r="O121" i="5"/>
  <c r="N121" i="5"/>
  <c r="M121" i="5"/>
  <c r="L121" i="5"/>
  <c r="O120" i="5"/>
  <c r="N120" i="5"/>
  <c r="M120" i="5"/>
  <c r="L120" i="5"/>
  <c r="O117" i="5"/>
  <c r="N117" i="5"/>
  <c r="M117" i="5"/>
  <c r="L117" i="5"/>
  <c r="O114" i="5"/>
  <c r="N114" i="5"/>
  <c r="M114" i="5"/>
  <c r="L114" i="5"/>
  <c r="O113" i="5"/>
  <c r="N113" i="5"/>
  <c r="M113" i="5"/>
  <c r="L113" i="5"/>
  <c r="O112" i="5"/>
  <c r="N112" i="5"/>
  <c r="M112" i="5"/>
  <c r="L112" i="5"/>
  <c r="O111" i="5"/>
  <c r="N111" i="5"/>
  <c r="M111" i="5"/>
  <c r="L111" i="5"/>
  <c r="O110" i="5"/>
  <c r="N110" i="5"/>
  <c r="M110" i="5"/>
  <c r="L110" i="5"/>
  <c r="O109" i="5"/>
  <c r="N109" i="5"/>
  <c r="M109" i="5"/>
  <c r="L109" i="5"/>
  <c r="O108" i="5"/>
  <c r="N108" i="5"/>
  <c r="M108" i="5"/>
  <c r="L108" i="5"/>
  <c r="O107" i="5"/>
  <c r="N107" i="5"/>
  <c r="M107" i="5"/>
  <c r="L107" i="5"/>
  <c r="O106" i="5"/>
  <c r="N106" i="5"/>
  <c r="M106" i="5"/>
  <c r="L106" i="5"/>
  <c r="O105" i="5"/>
  <c r="N105" i="5"/>
  <c r="M105" i="5"/>
  <c r="L105" i="5"/>
  <c r="O101" i="5"/>
  <c r="N101" i="5"/>
  <c r="M101" i="5"/>
  <c r="L101" i="5"/>
  <c r="O100" i="5"/>
  <c r="N100" i="5"/>
  <c r="M100" i="5"/>
  <c r="L100" i="5"/>
  <c r="O99" i="5"/>
  <c r="N99" i="5"/>
  <c r="M99" i="5"/>
  <c r="L99" i="5"/>
  <c r="O98" i="5"/>
  <c r="N98" i="5"/>
  <c r="M98" i="5"/>
  <c r="L98" i="5"/>
  <c r="O97" i="5"/>
  <c r="N97" i="5"/>
  <c r="M97" i="5"/>
  <c r="L97" i="5"/>
  <c r="O96" i="5"/>
  <c r="N96" i="5"/>
  <c r="M96" i="5"/>
  <c r="L96" i="5"/>
  <c r="O93" i="5"/>
  <c r="N93" i="5"/>
  <c r="M93" i="5"/>
  <c r="L93" i="5"/>
  <c r="O92" i="5"/>
  <c r="N92" i="5"/>
  <c r="M92" i="5"/>
  <c r="L92" i="5"/>
  <c r="O91" i="5"/>
  <c r="N91" i="5"/>
  <c r="M91" i="5"/>
  <c r="L91" i="5"/>
  <c r="O90" i="5"/>
  <c r="N90" i="5"/>
  <c r="M90" i="5"/>
  <c r="L90" i="5"/>
  <c r="O89" i="5"/>
  <c r="N89" i="5"/>
  <c r="M89" i="5"/>
  <c r="L89" i="5"/>
  <c r="O88" i="5"/>
  <c r="N88" i="5"/>
  <c r="M88" i="5"/>
  <c r="L88" i="5"/>
  <c r="O87" i="5"/>
  <c r="N87" i="5"/>
  <c r="M87" i="5"/>
  <c r="L87" i="5"/>
  <c r="O86" i="5"/>
  <c r="N86" i="5"/>
  <c r="M86" i="5"/>
  <c r="L86" i="5"/>
  <c r="O85" i="5"/>
  <c r="N85" i="5"/>
  <c r="M85" i="5"/>
  <c r="L85" i="5"/>
  <c r="O84" i="5"/>
  <c r="N84" i="5"/>
  <c r="M84" i="5"/>
  <c r="L84" i="5"/>
  <c r="O83" i="5"/>
  <c r="N83" i="5"/>
  <c r="M83" i="5"/>
  <c r="L83" i="5"/>
  <c r="O82" i="5"/>
  <c r="N82" i="5"/>
  <c r="M82" i="5"/>
  <c r="L82" i="5"/>
  <c r="O81" i="5"/>
  <c r="N81" i="5"/>
  <c r="M81" i="5"/>
  <c r="L81" i="5"/>
  <c r="O75" i="5"/>
  <c r="N75" i="5"/>
  <c r="M75" i="5"/>
  <c r="L75" i="5"/>
  <c r="O74" i="5"/>
  <c r="N74" i="5"/>
  <c r="M74" i="5"/>
  <c r="L74" i="5"/>
  <c r="O73" i="5"/>
  <c r="N73" i="5"/>
  <c r="M73" i="5"/>
  <c r="L73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O68" i="5"/>
  <c r="N68" i="5"/>
  <c r="M68" i="5"/>
  <c r="L68" i="5"/>
  <c r="O67" i="5"/>
  <c r="N67" i="5"/>
  <c r="M67" i="5"/>
  <c r="L67" i="5"/>
  <c r="O66" i="5"/>
  <c r="N66" i="5"/>
  <c r="M66" i="5"/>
  <c r="L66" i="5"/>
  <c r="O63" i="5"/>
  <c r="N63" i="5"/>
  <c r="M63" i="5"/>
  <c r="L63" i="5"/>
  <c r="O62" i="5"/>
  <c r="N62" i="5"/>
  <c r="M62" i="5"/>
  <c r="L62" i="5"/>
  <c r="O61" i="5"/>
  <c r="N61" i="5"/>
  <c r="M61" i="5"/>
  <c r="L61" i="5"/>
  <c r="O60" i="5"/>
  <c r="N60" i="5"/>
  <c r="M60" i="5"/>
  <c r="L60" i="5"/>
  <c r="O59" i="5"/>
  <c r="N59" i="5"/>
  <c r="M59" i="5"/>
  <c r="L59" i="5"/>
  <c r="O58" i="5"/>
  <c r="N58" i="5"/>
  <c r="M58" i="5"/>
  <c r="L58" i="5"/>
  <c r="O57" i="5"/>
  <c r="N57" i="5"/>
  <c r="M57" i="5"/>
  <c r="L57" i="5"/>
  <c r="O56" i="5"/>
  <c r="N56" i="5"/>
  <c r="M56" i="5"/>
  <c r="L56" i="5"/>
  <c r="O55" i="5"/>
  <c r="N55" i="5"/>
  <c r="M55" i="5"/>
  <c r="L55" i="5"/>
  <c r="O54" i="5"/>
  <c r="N54" i="5"/>
  <c r="M54" i="5"/>
  <c r="L54" i="5"/>
  <c r="O53" i="5"/>
  <c r="N53" i="5"/>
  <c r="M53" i="5"/>
  <c r="L53" i="5"/>
  <c r="O52" i="5"/>
  <c r="N52" i="5"/>
  <c r="M52" i="5"/>
  <c r="L52" i="5"/>
  <c r="O51" i="5"/>
  <c r="N51" i="5"/>
  <c r="M51" i="5"/>
  <c r="L51" i="5"/>
  <c r="O48" i="5"/>
  <c r="N48" i="5"/>
  <c r="M48" i="5"/>
  <c r="L48" i="5"/>
  <c r="O47" i="5"/>
  <c r="N47" i="5"/>
  <c r="M47" i="5"/>
  <c r="L47" i="5"/>
  <c r="O46" i="5"/>
  <c r="N46" i="5"/>
  <c r="M46" i="5"/>
  <c r="L46" i="5"/>
  <c r="O45" i="5"/>
  <c r="N45" i="5"/>
  <c r="M45" i="5"/>
  <c r="L45" i="5"/>
  <c r="O44" i="5"/>
  <c r="N44" i="5"/>
  <c r="M44" i="5"/>
  <c r="L44" i="5"/>
  <c r="O43" i="5"/>
  <c r="N43" i="5"/>
  <c r="M43" i="5"/>
  <c r="L43" i="5"/>
  <c r="O42" i="5"/>
  <c r="N42" i="5"/>
  <c r="M42" i="5"/>
  <c r="L42" i="5"/>
  <c r="O41" i="5"/>
  <c r="N41" i="5"/>
  <c r="M41" i="5"/>
  <c r="L41" i="5"/>
  <c r="O40" i="5"/>
  <c r="N40" i="5"/>
  <c r="M40" i="5"/>
  <c r="L40" i="5"/>
  <c r="O37" i="5"/>
  <c r="N37" i="5"/>
  <c r="M37" i="5"/>
  <c r="L37" i="5"/>
  <c r="O36" i="5"/>
  <c r="N36" i="5"/>
  <c r="M36" i="5"/>
  <c r="L36" i="5"/>
  <c r="O35" i="5"/>
  <c r="N35" i="5"/>
  <c r="M35" i="5"/>
  <c r="L35" i="5"/>
  <c r="N34" i="5"/>
  <c r="M34" i="5"/>
  <c r="L34" i="5"/>
  <c r="O33" i="5"/>
  <c r="N33" i="5"/>
  <c r="M33" i="5"/>
  <c r="L33" i="5"/>
  <c r="O32" i="5"/>
  <c r="N32" i="5"/>
  <c r="M32" i="5"/>
  <c r="L32" i="5"/>
  <c r="O31" i="5"/>
  <c r="N31" i="5"/>
  <c r="M31" i="5"/>
  <c r="L31" i="5"/>
  <c r="O30" i="5"/>
  <c r="N30" i="5"/>
  <c r="M30" i="5"/>
  <c r="L30" i="5"/>
  <c r="O29" i="5"/>
  <c r="N29" i="5"/>
  <c r="M29" i="5"/>
  <c r="L29" i="5"/>
  <c r="O28" i="5"/>
  <c r="N28" i="5"/>
  <c r="M28" i="5"/>
  <c r="L28" i="5"/>
  <c r="O24" i="5"/>
  <c r="N24" i="5"/>
  <c r="M24" i="5"/>
  <c r="L24" i="5"/>
  <c r="O23" i="5"/>
  <c r="N23" i="5"/>
  <c r="M23" i="5"/>
  <c r="L23" i="5"/>
  <c r="O22" i="5"/>
  <c r="N22" i="5"/>
  <c r="M22" i="5"/>
  <c r="L22" i="5"/>
  <c r="O21" i="5"/>
  <c r="N21" i="5"/>
  <c r="M21" i="5"/>
  <c r="L21" i="5"/>
  <c r="O20" i="5"/>
  <c r="N20" i="5"/>
  <c r="M20" i="5"/>
  <c r="L20" i="5"/>
  <c r="O19" i="5"/>
  <c r="N19" i="5"/>
  <c r="M19" i="5"/>
  <c r="L19" i="5"/>
  <c r="O18" i="5"/>
  <c r="N18" i="5"/>
  <c r="M18" i="5"/>
  <c r="L18" i="5"/>
  <c r="O17" i="5"/>
  <c r="N17" i="5"/>
  <c r="M17" i="5"/>
  <c r="L17" i="5"/>
  <c r="O16" i="5"/>
  <c r="N16" i="5"/>
  <c r="M16" i="5"/>
  <c r="L16" i="5"/>
  <c r="O15" i="5"/>
  <c r="N15" i="5"/>
  <c r="M15" i="5"/>
  <c r="L15" i="5"/>
  <c r="O14" i="5"/>
  <c r="N14" i="5"/>
  <c r="M14" i="5"/>
  <c r="L14" i="5"/>
  <c r="O13" i="5"/>
  <c r="N13" i="5"/>
  <c r="M13" i="5"/>
  <c r="L13" i="5"/>
  <c r="O12" i="5"/>
  <c r="N12" i="5"/>
  <c r="M12" i="5"/>
  <c r="L12" i="5"/>
  <c r="O11" i="5"/>
  <c r="N11" i="5"/>
  <c r="M11" i="5"/>
  <c r="L11" i="5"/>
  <c r="O10" i="5"/>
  <c r="N10" i="5"/>
  <c r="M10" i="5"/>
  <c r="L10" i="5"/>
  <c r="O9" i="5"/>
  <c r="N9" i="5"/>
  <c r="M9" i="5"/>
  <c r="L9" i="5"/>
  <c r="C119" i="5"/>
  <c r="C116" i="5"/>
  <c r="C104" i="5"/>
  <c r="C80" i="5"/>
  <c r="C50" i="5"/>
  <c r="C39" i="5"/>
  <c r="C27" i="5"/>
  <c r="C129" i="4"/>
  <c r="C126" i="4"/>
  <c r="C113" i="4"/>
  <c r="C103" i="4"/>
  <c r="C81" i="4"/>
  <c r="C69" i="4"/>
  <c r="C52" i="4"/>
  <c r="C41" i="4"/>
  <c r="C28" i="4"/>
  <c r="C8" i="4"/>
  <c r="C129" i="2"/>
  <c r="C126" i="2"/>
  <c r="C113" i="2"/>
  <c r="C103" i="2"/>
  <c r="C68" i="2"/>
  <c r="C52" i="2"/>
  <c r="C41" i="2"/>
  <c r="C8" i="2"/>
  <c r="D27" i="5" l="1"/>
  <c r="E27" i="5"/>
  <c r="F27" i="5"/>
  <c r="G27" i="5"/>
  <c r="H27" i="5"/>
  <c r="I27" i="5"/>
  <c r="J27" i="5"/>
  <c r="K27" i="5"/>
  <c r="L99" i="4"/>
  <c r="M99" i="4"/>
  <c r="D52" i="4"/>
  <c r="E52" i="4"/>
  <c r="F52" i="4"/>
  <c r="G52" i="4"/>
  <c r="N52" i="4" s="1"/>
  <c r="H52" i="4"/>
  <c r="I52" i="4"/>
  <c r="J52" i="4"/>
  <c r="B52" i="4"/>
  <c r="O52" i="4" s="1"/>
  <c r="L67" i="4"/>
  <c r="M67" i="4"/>
  <c r="B8" i="4"/>
  <c r="D28" i="4"/>
  <c r="E28" i="4"/>
  <c r="F28" i="4"/>
  <c r="G28" i="4"/>
  <c r="H28" i="4"/>
  <c r="I28" i="4"/>
  <c r="J28" i="4"/>
  <c r="K28" i="4"/>
  <c r="B28" i="4"/>
  <c r="L38" i="4"/>
  <c r="M38" i="4"/>
  <c r="L39" i="4"/>
  <c r="M39" i="4"/>
  <c r="L21" i="4"/>
  <c r="M21" i="4"/>
  <c r="L9" i="4"/>
  <c r="L10" i="4"/>
  <c r="L11" i="4"/>
  <c r="L12" i="4"/>
  <c r="L13" i="4"/>
  <c r="L14" i="4"/>
  <c r="L15" i="4"/>
  <c r="L16" i="4"/>
  <c r="L17" i="4"/>
  <c r="L18" i="4"/>
  <c r="L19" i="4"/>
  <c r="L20" i="4"/>
  <c r="L22" i="4"/>
  <c r="L23" i="4"/>
  <c r="L24" i="4"/>
  <c r="L25" i="4"/>
  <c r="L26" i="4"/>
  <c r="L101" i="2"/>
  <c r="M101" i="2"/>
  <c r="L38" i="2"/>
  <c r="M38" i="2"/>
  <c r="L29" i="2"/>
  <c r="L30" i="2"/>
  <c r="L31" i="2"/>
  <c r="L32" i="2"/>
  <c r="L33" i="2"/>
  <c r="L34" i="2"/>
  <c r="L35" i="2"/>
  <c r="L36" i="2"/>
  <c r="L37" i="2"/>
  <c r="M29" i="2"/>
  <c r="M30" i="2"/>
  <c r="M31" i="2"/>
  <c r="M32" i="2"/>
  <c r="M33" i="2"/>
  <c r="M34" i="2"/>
  <c r="M35" i="2"/>
  <c r="M36" i="2"/>
  <c r="M37" i="2"/>
  <c r="D8" i="2"/>
  <c r="E8" i="2"/>
  <c r="F8" i="2"/>
  <c r="G8" i="2"/>
  <c r="H8" i="2"/>
  <c r="I8" i="2"/>
  <c r="J8" i="2"/>
  <c r="B8" i="2"/>
  <c r="F116" i="5"/>
  <c r="F104" i="5"/>
  <c r="F80" i="5"/>
  <c r="F50" i="5"/>
  <c r="F39" i="5"/>
  <c r="G39" i="5"/>
  <c r="H39" i="5"/>
  <c r="I39" i="5"/>
  <c r="J39" i="5"/>
  <c r="K39" i="5"/>
  <c r="L66" i="4"/>
  <c r="M66" i="4"/>
  <c r="M84" i="4"/>
  <c r="L84" i="4"/>
  <c r="G126" i="2"/>
  <c r="H126" i="2"/>
  <c r="I126" i="2"/>
  <c r="J126" i="2"/>
  <c r="K126" i="2"/>
  <c r="L127" i="2"/>
  <c r="L100" i="2"/>
  <c r="M100" i="2"/>
  <c r="M66" i="2"/>
  <c r="L66" i="2"/>
  <c r="D52" i="2"/>
  <c r="E52" i="2"/>
  <c r="F52" i="2"/>
  <c r="G52" i="2"/>
  <c r="H52" i="2"/>
  <c r="I52" i="2"/>
  <c r="J52" i="2"/>
  <c r="K52" i="2"/>
  <c r="B52" i="2"/>
  <c r="B69" i="4"/>
  <c r="D69" i="4"/>
  <c r="E69" i="4"/>
  <c r="F69" i="4"/>
  <c r="G69" i="4"/>
  <c r="H69" i="4"/>
  <c r="I69" i="4"/>
  <c r="J69" i="4"/>
  <c r="K69" i="4"/>
  <c r="D39" i="5"/>
  <c r="E39" i="5"/>
  <c r="K126" i="4"/>
  <c r="D81" i="4"/>
  <c r="E81" i="4"/>
  <c r="F81" i="4"/>
  <c r="G81" i="4"/>
  <c r="H81" i="4"/>
  <c r="I81" i="4"/>
  <c r="J81" i="4"/>
  <c r="K81" i="4"/>
  <c r="L79" i="4"/>
  <c r="M79" i="4"/>
  <c r="L36" i="4"/>
  <c r="M36" i="4"/>
  <c r="L37" i="4"/>
  <c r="M37" i="4"/>
  <c r="N8" i="5" l="1"/>
  <c r="N81" i="4"/>
  <c r="O81" i="4"/>
  <c r="N69" i="4"/>
  <c r="O69" i="4"/>
  <c r="O28" i="4"/>
  <c r="N28" i="4"/>
  <c r="M39" i="5"/>
  <c r="O39" i="5"/>
  <c r="N39" i="5"/>
  <c r="L39" i="5"/>
  <c r="L27" i="5"/>
  <c r="M27" i="5"/>
  <c r="O27" i="5"/>
  <c r="N27" i="5"/>
  <c r="O8" i="5"/>
  <c r="M8" i="5"/>
  <c r="L8" i="5"/>
  <c r="O8" i="2"/>
  <c r="L126" i="2"/>
  <c r="M118" i="2"/>
  <c r="L118" i="2"/>
  <c r="M106" i="2"/>
  <c r="L106" i="2"/>
  <c r="L78" i="2" l="1"/>
  <c r="M78" i="2"/>
  <c r="D68" i="2"/>
  <c r="E68" i="2"/>
  <c r="F68" i="2"/>
  <c r="G68" i="2"/>
  <c r="H68" i="2"/>
  <c r="I68" i="2"/>
  <c r="J68" i="2"/>
  <c r="K68" i="2"/>
  <c r="B68" i="2"/>
  <c r="L25" i="2"/>
  <c r="M25" i="2"/>
  <c r="N65" i="5" l="1"/>
  <c r="O65" i="5"/>
  <c r="M65" i="5"/>
  <c r="L65" i="5"/>
  <c r="D8" i="4"/>
  <c r="E8" i="4"/>
  <c r="F8" i="4"/>
  <c r="G8" i="4"/>
  <c r="H8" i="4"/>
  <c r="I8" i="4"/>
  <c r="J8" i="4"/>
  <c r="K8" i="4"/>
  <c r="M26" i="4"/>
  <c r="O8" i="4" l="1"/>
  <c r="N8" i="4"/>
  <c r="B103" i="2"/>
  <c r="L81" i="4" l="1"/>
  <c r="D80" i="5" l="1"/>
  <c r="E80" i="5"/>
  <c r="G80" i="5"/>
  <c r="H80" i="5"/>
  <c r="I80" i="5"/>
  <c r="J80" i="5"/>
  <c r="K80" i="5"/>
  <c r="M99" i="2"/>
  <c r="L99" i="2"/>
  <c r="M80" i="5" l="1"/>
  <c r="L80" i="5"/>
  <c r="N80" i="5"/>
  <c r="O80" i="5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M101" i="4"/>
  <c r="L101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K113" i="4" l="1"/>
  <c r="D113" i="4"/>
  <c r="E113" i="4"/>
  <c r="F113" i="4"/>
  <c r="G113" i="4"/>
  <c r="H113" i="4"/>
  <c r="I113" i="4"/>
  <c r="J113" i="4"/>
  <c r="B113" i="4"/>
  <c r="O113" i="4" l="1"/>
  <c r="N113" i="4"/>
  <c r="M65" i="2"/>
  <c r="L65" i="2"/>
  <c r="B119" i="5" l="1"/>
  <c r="D119" i="5" l="1"/>
  <c r="G119" i="5"/>
  <c r="H119" i="5"/>
  <c r="I119" i="5"/>
  <c r="J119" i="5"/>
  <c r="K119" i="5"/>
  <c r="B116" i="5"/>
  <c r="D116" i="5"/>
  <c r="E116" i="5"/>
  <c r="G116" i="5"/>
  <c r="H116" i="5"/>
  <c r="I116" i="5"/>
  <c r="J116" i="5"/>
  <c r="K116" i="5"/>
  <c r="D50" i="5"/>
  <c r="E50" i="5"/>
  <c r="G50" i="5"/>
  <c r="H50" i="5"/>
  <c r="I50" i="5"/>
  <c r="J50" i="5"/>
  <c r="K50" i="5"/>
  <c r="M50" i="5" l="1"/>
  <c r="L50" i="5"/>
  <c r="O50" i="5"/>
  <c r="N50" i="5"/>
  <c r="M116" i="5"/>
  <c r="L116" i="5"/>
  <c r="O116" i="5"/>
  <c r="N116" i="5"/>
  <c r="O119" i="5"/>
  <c r="N119" i="5"/>
  <c r="M119" i="5"/>
  <c r="L119" i="5"/>
  <c r="D129" i="4"/>
  <c r="E129" i="4"/>
  <c r="F129" i="4"/>
  <c r="G129" i="4"/>
  <c r="H129" i="4"/>
  <c r="I129" i="4"/>
  <c r="J129" i="4"/>
  <c r="D126" i="4"/>
  <c r="E126" i="4"/>
  <c r="F126" i="4"/>
  <c r="G126" i="4"/>
  <c r="N126" i="4" s="1"/>
  <c r="H126" i="4"/>
  <c r="I126" i="4"/>
  <c r="J126" i="4"/>
  <c r="B126" i="4"/>
  <c r="O126" i="4" s="1"/>
  <c r="O129" i="4" l="1"/>
  <c r="N129" i="4"/>
  <c r="L126" i="4"/>
  <c r="M126" i="4"/>
  <c r="L129" i="4"/>
  <c r="M129" i="4"/>
  <c r="M131" i="4" l="1"/>
  <c r="L131" i="4"/>
  <c r="M131" i="2" l="1"/>
  <c r="L131" i="2"/>
  <c r="D129" i="2"/>
  <c r="E129" i="2"/>
  <c r="F129" i="2"/>
  <c r="G129" i="2"/>
  <c r="H129" i="2"/>
  <c r="I129" i="2"/>
  <c r="J129" i="2"/>
  <c r="K129" i="2"/>
  <c r="B129" i="2"/>
  <c r="D126" i="2"/>
  <c r="E126" i="2"/>
  <c r="F126" i="2"/>
  <c r="B126" i="2"/>
  <c r="L129" i="2" l="1"/>
  <c r="M129" i="2"/>
  <c r="M8" i="4" l="1"/>
  <c r="M24" i="2"/>
  <c r="L24" i="2"/>
  <c r="M25" i="4" l="1"/>
  <c r="K104" i="5" l="1"/>
  <c r="J104" i="5"/>
  <c r="I104" i="5"/>
  <c r="H104" i="5"/>
  <c r="G104" i="5"/>
  <c r="E104" i="5"/>
  <c r="D104" i="5"/>
  <c r="M130" i="4"/>
  <c r="L130" i="4"/>
  <c r="M127" i="4"/>
  <c r="L127" i="4"/>
  <c r="M111" i="4"/>
  <c r="L111" i="4"/>
  <c r="M110" i="4"/>
  <c r="L110" i="4"/>
  <c r="M109" i="4"/>
  <c r="L109" i="4"/>
  <c r="M108" i="4"/>
  <c r="L108" i="4"/>
  <c r="M107" i="4"/>
  <c r="L107" i="4"/>
  <c r="M106" i="4"/>
  <c r="L106" i="4"/>
  <c r="M105" i="4"/>
  <c r="L105" i="4"/>
  <c r="M104" i="4"/>
  <c r="L104" i="4"/>
  <c r="K103" i="4"/>
  <c r="J103" i="4"/>
  <c r="I103" i="4"/>
  <c r="H103" i="4"/>
  <c r="G103" i="4"/>
  <c r="F103" i="4"/>
  <c r="E103" i="4"/>
  <c r="D103" i="4"/>
  <c r="M100" i="4"/>
  <c r="L100" i="4"/>
  <c r="M98" i="4"/>
  <c r="L98" i="4"/>
  <c r="M97" i="4"/>
  <c r="L97" i="4"/>
  <c r="M96" i="4"/>
  <c r="L96" i="4"/>
  <c r="M95" i="4"/>
  <c r="L95" i="4"/>
  <c r="M94" i="4"/>
  <c r="L94" i="4"/>
  <c r="M93" i="4"/>
  <c r="L93" i="4"/>
  <c r="M92" i="4"/>
  <c r="L92" i="4"/>
  <c r="M91" i="4"/>
  <c r="L91" i="4"/>
  <c r="M90" i="4"/>
  <c r="L90" i="4"/>
  <c r="M89" i="4"/>
  <c r="L89" i="4"/>
  <c r="M88" i="4"/>
  <c r="L88" i="4"/>
  <c r="M87" i="4"/>
  <c r="L87" i="4"/>
  <c r="M86" i="4"/>
  <c r="L86" i="4"/>
  <c r="M85" i="4"/>
  <c r="L85" i="4"/>
  <c r="M83" i="4"/>
  <c r="L83" i="4"/>
  <c r="M82" i="4"/>
  <c r="L82" i="4"/>
  <c r="M78" i="4"/>
  <c r="L78" i="4"/>
  <c r="M77" i="4"/>
  <c r="L77" i="4"/>
  <c r="M76" i="4"/>
  <c r="L76" i="4"/>
  <c r="M75" i="4"/>
  <c r="L75" i="4"/>
  <c r="M74" i="4"/>
  <c r="L74" i="4"/>
  <c r="M73" i="4"/>
  <c r="L73" i="4"/>
  <c r="M72" i="4"/>
  <c r="L72" i="4"/>
  <c r="M71" i="4"/>
  <c r="L71" i="4"/>
  <c r="M70" i="4"/>
  <c r="L70" i="4"/>
  <c r="M50" i="4"/>
  <c r="L50" i="4"/>
  <c r="M49" i="4"/>
  <c r="L49" i="4"/>
  <c r="M48" i="4"/>
  <c r="L48" i="4"/>
  <c r="M47" i="4"/>
  <c r="L47" i="4"/>
  <c r="M46" i="4"/>
  <c r="L46" i="4"/>
  <c r="M45" i="4"/>
  <c r="L45" i="4"/>
  <c r="M44" i="4"/>
  <c r="L44" i="4"/>
  <c r="M43" i="4"/>
  <c r="L43" i="4"/>
  <c r="M42" i="4"/>
  <c r="L42" i="4"/>
  <c r="K41" i="4"/>
  <c r="J41" i="4"/>
  <c r="I41" i="4"/>
  <c r="H41" i="4"/>
  <c r="G41" i="4"/>
  <c r="F41" i="4"/>
  <c r="E41" i="4"/>
  <c r="D41" i="4"/>
  <c r="B41" i="4"/>
  <c r="M35" i="4"/>
  <c r="L35" i="4"/>
  <c r="M34" i="4"/>
  <c r="L34" i="4"/>
  <c r="M33" i="4"/>
  <c r="L33" i="4"/>
  <c r="M32" i="4"/>
  <c r="L32" i="4"/>
  <c r="M31" i="4"/>
  <c r="L31" i="4"/>
  <c r="M30" i="4"/>
  <c r="L30" i="4"/>
  <c r="M29" i="4"/>
  <c r="L29" i="4"/>
  <c r="M24" i="4"/>
  <c r="M23" i="4"/>
  <c r="M22" i="4"/>
  <c r="M20" i="4"/>
  <c r="M19" i="4"/>
  <c r="M18" i="4"/>
  <c r="M17" i="4"/>
  <c r="M16" i="4"/>
  <c r="M15" i="4"/>
  <c r="M14" i="4"/>
  <c r="M13" i="4"/>
  <c r="M12" i="4"/>
  <c r="M11" i="4"/>
  <c r="M10" i="4"/>
  <c r="M9" i="4"/>
  <c r="O103" i="4" l="1"/>
  <c r="N103" i="4"/>
  <c r="O6" i="4"/>
  <c r="N41" i="4"/>
  <c r="O41" i="4"/>
  <c r="O95" i="5"/>
  <c r="N95" i="5"/>
  <c r="M95" i="5"/>
  <c r="L95" i="5"/>
  <c r="L104" i="5"/>
  <c r="O104" i="5"/>
  <c r="N104" i="5"/>
  <c r="M104" i="5"/>
  <c r="M113" i="4"/>
  <c r="M81" i="4"/>
  <c r="L28" i="4"/>
  <c r="L113" i="4"/>
  <c r="L103" i="4"/>
  <c r="M103" i="4"/>
  <c r="M69" i="4"/>
  <c r="L52" i="4"/>
  <c r="M52" i="4"/>
  <c r="L41" i="4"/>
  <c r="M41" i="4"/>
  <c r="M28" i="4"/>
  <c r="L69" i="4"/>
  <c r="L8" i="4"/>
  <c r="K113" i="2"/>
  <c r="J113" i="2"/>
  <c r="I113" i="2"/>
  <c r="H113" i="2"/>
  <c r="G113" i="2"/>
  <c r="F113" i="2"/>
  <c r="E113" i="2"/>
  <c r="D113" i="2"/>
  <c r="K103" i="2"/>
  <c r="J103" i="2"/>
  <c r="I103" i="2"/>
  <c r="H103" i="2"/>
  <c r="G103" i="2"/>
  <c r="F103" i="2"/>
  <c r="E103" i="2"/>
  <c r="D103" i="2"/>
  <c r="K41" i="2"/>
  <c r="J41" i="2"/>
  <c r="I41" i="2"/>
  <c r="H41" i="2"/>
  <c r="G41" i="2"/>
  <c r="F41" i="2"/>
  <c r="E41" i="2"/>
  <c r="D41" i="2"/>
  <c r="M130" i="2"/>
  <c r="L130" i="2"/>
  <c r="M127" i="2"/>
  <c r="M124" i="2"/>
  <c r="L124" i="2"/>
  <c r="M123" i="2"/>
  <c r="L123" i="2"/>
  <c r="M122" i="2"/>
  <c r="L122" i="2"/>
  <c r="M121" i="2"/>
  <c r="L121" i="2"/>
  <c r="M120" i="2"/>
  <c r="L120" i="2"/>
  <c r="M116" i="2"/>
  <c r="L116" i="2"/>
  <c r="M115" i="2"/>
  <c r="L115" i="2"/>
  <c r="M114" i="2"/>
  <c r="L114" i="2"/>
  <c r="M111" i="2"/>
  <c r="L111" i="2"/>
  <c r="M110" i="2"/>
  <c r="L110" i="2"/>
  <c r="M109" i="2"/>
  <c r="L109" i="2"/>
  <c r="M108" i="2"/>
  <c r="L108" i="2"/>
  <c r="M107" i="2"/>
  <c r="L107" i="2"/>
  <c r="M105" i="2"/>
  <c r="L105" i="2"/>
  <c r="M104" i="2"/>
  <c r="L104" i="2"/>
  <c r="M98" i="2"/>
  <c r="L98" i="2"/>
  <c r="M97" i="2"/>
  <c r="L97" i="2"/>
  <c r="M96" i="2"/>
  <c r="L96" i="2"/>
  <c r="M95" i="2"/>
  <c r="L95" i="2"/>
  <c r="M94" i="2"/>
  <c r="L94" i="2"/>
  <c r="M93" i="2"/>
  <c r="L93" i="2"/>
  <c r="M92" i="2"/>
  <c r="L92" i="2"/>
  <c r="M91" i="2"/>
  <c r="L91" i="2"/>
  <c r="M90" i="2"/>
  <c r="L90" i="2"/>
  <c r="M89" i="2"/>
  <c r="L89" i="2"/>
  <c r="M88" i="2"/>
  <c r="L88" i="2"/>
  <c r="M87" i="2"/>
  <c r="L87" i="2"/>
  <c r="M86" i="2"/>
  <c r="L86" i="2"/>
  <c r="M85" i="2"/>
  <c r="L85" i="2"/>
  <c r="M84" i="2"/>
  <c r="L84" i="2"/>
  <c r="M83" i="2"/>
  <c r="L83" i="2"/>
  <c r="M82" i="2"/>
  <c r="L82" i="2"/>
  <c r="M81" i="2"/>
  <c r="L81" i="2"/>
  <c r="M77" i="2"/>
  <c r="L77" i="2"/>
  <c r="M76" i="2"/>
  <c r="L76" i="2"/>
  <c r="M75" i="2"/>
  <c r="L75" i="2"/>
  <c r="M74" i="2"/>
  <c r="L74" i="2"/>
  <c r="M73" i="2"/>
  <c r="L73" i="2"/>
  <c r="M72" i="2"/>
  <c r="L72" i="2"/>
  <c r="M71" i="2"/>
  <c r="L71" i="2"/>
  <c r="M70" i="2"/>
  <c r="L70" i="2"/>
  <c r="M69" i="2"/>
  <c r="L69" i="2"/>
  <c r="M64" i="2"/>
  <c r="L64" i="2"/>
  <c r="M63" i="2"/>
  <c r="L63" i="2"/>
  <c r="M62" i="2"/>
  <c r="L62" i="2"/>
  <c r="M61" i="2"/>
  <c r="L61" i="2"/>
  <c r="M60" i="2"/>
  <c r="L60" i="2"/>
  <c r="M59" i="2"/>
  <c r="L59" i="2"/>
  <c r="M58" i="2"/>
  <c r="L58" i="2"/>
  <c r="M57" i="2"/>
  <c r="L57" i="2"/>
  <c r="M56" i="2"/>
  <c r="L56" i="2"/>
  <c r="M55" i="2"/>
  <c r="L55" i="2"/>
  <c r="M54" i="2"/>
  <c r="L54" i="2"/>
  <c r="M53" i="2"/>
  <c r="L53" i="2"/>
  <c r="M50" i="2"/>
  <c r="L50" i="2"/>
  <c r="M49" i="2"/>
  <c r="L49" i="2"/>
  <c r="M48" i="2"/>
  <c r="L48" i="2"/>
  <c r="M47" i="2"/>
  <c r="L47" i="2"/>
  <c r="M46" i="2"/>
  <c r="L46" i="2"/>
  <c r="M45" i="2"/>
  <c r="L45" i="2"/>
  <c r="M44" i="2"/>
  <c r="L44" i="2"/>
  <c r="M43" i="2"/>
  <c r="L43" i="2"/>
  <c r="M42" i="2"/>
  <c r="L42" i="2"/>
  <c r="M23" i="2"/>
  <c r="L23" i="2"/>
  <c r="M22" i="2"/>
  <c r="L22" i="2"/>
  <c r="M21" i="2"/>
  <c r="L21" i="2"/>
  <c r="M20" i="2"/>
  <c r="L20" i="2"/>
  <c r="M19" i="2"/>
  <c r="L19" i="2"/>
  <c r="M18" i="2"/>
  <c r="L18" i="2"/>
  <c r="O6" i="5" l="1"/>
  <c r="N6" i="5"/>
  <c r="L6" i="5"/>
  <c r="L6" i="4"/>
  <c r="N6" i="4"/>
  <c r="M6" i="5"/>
  <c r="L6" i="2"/>
  <c r="M6" i="2"/>
  <c r="L103" i="2"/>
  <c r="M6" i="4"/>
  <c r="M126" i="2"/>
  <c r="M8" i="2"/>
  <c r="L28" i="2"/>
  <c r="M52" i="2"/>
  <c r="L8" i="2"/>
  <c r="L80" i="2"/>
  <c r="M80" i="2"/>
  <c r="M68" i="2"/>
  <c r="L41" i="2"/>
  <c r="M28" i="2"/>
  <c r="L52" i="2"/>
  <c r="M41" i="2"/>
  <c r="M113" i="2"/>
  <c r="L68" i="2"/>
  <c r="L113" i="2"/>
  <c r="M103" i="2"/>
  <c r="L17" i="2"/>
  <c r="L16" i="2"/>
  <c r="L15" i="2"/>
  <c r="L14" i="2"/>
  <c r="L13" i="2"/>
  <c r="L12" i="2"/>
  <c r="L11" i="2"/>
  <c r="L10" i="2"/>
  <c r="L9" i="2"/>
  <c r="M17" i="2" l="1"/>
  <c r="M16" i="2"/>
  <c r="M15" i="2"/>
  <c r="M14" i="2"/>
  <c r="M13" i="2"/>
  <c r="M12" i="2"/>
  <c r="M11" i="2"/>
  <c r="M10" i="2"/>
  <c r="M9" i="2"/>
</calcChain>
</file>

<file path=xl/sharedStrings.xml><?xml version="1.0" encoding="utf-8"?>
<sst xmlns="http://schemas.openxmlformats.org/spreadsheetml/2006/main" count="387" uniqueCount="184">
  <si>
    <t>Dimension:</t>
  </si>
  <si>
    <t>Total Credit Hours:</t>
  </si>
  <si>
    <t>400101  Art Education</t>
  </si>
  <si>
    <t>400102  Art and Design</t>
  </si>
  <si>
    <t>400103  Graphic Design</t>
  </si>
  <si>
    <t>400104  Art</t>
  </si>
  <si>
    <t>400105  Studio Art</t>
  </si>
  <si>
    <t>400201  Music Education</t>
  </si>
  <si>
    <t>400202  Music Applied</t>
  </si>
  <si>
    <t>400204  Music Performance</t>
  </si>
  <si>
    <t>400301  Dance</t>
  </si>
  <si>
    <t>400302  Theatre</t>
  </si>
  <si>
    <t>500303 Aging Studies</t>
  </si>
  <si>
    <t>610311 Arabic</t>
  </si>
  <si>
    <t>620101  Biology</t>
  </si>
  <si>
    <t>620201  Chemistry</t>
  </si>
  <si>
    <t>620401  Mathematics</t>
  </si>
  <si>
    <t>620402  Statistics</t>
  </si>
  <si>
    <t>620404  Physics</t>
  </si>
  <si>
    <t>BUSINESS</t>
  </si>
  <si>
    <t>ENGINEERING</t>
  </si>
  <si>
    <t>FINE ARTS</t>
  </si>
  <si>
    <t>HEALTH PROFESSIONS</t>
  </si>
  <si>
    <t>LAS HUMANITIES</t>
  </si>
  <si>
    <t>LAS NAT SCI &amp; MATH</t>
  </si>
  <si>
    <t>LAS SOCIAL SCI</t>
  </si>
  <si>
    <t>LAS OTHER</t>
  </si>
  <si>
    <t>400203  Musicology Comp</t>
  </si>
  <si>
    <t>620403  Personal Computing</t>
  </si>
  <si>
    <t>Course Level Factbook for Census Day (Fall, Spring, Summer)</t>
  </si>
  <si>
    <r>
      <rPr>
        <b/>
        <u/>
        <sz val="8"/>
        <color theme="1"/>
        <rFont val="Arial"/>
        <family val="2"/>
      </rPr>
      <t>SUMMER</t>
    </r>
    <r>
      <rPr>
        <b/>
        <sz val="8"/>
        <color theme="1"/>
        <rFont val="Arial"/>
        <family val="2"/>
      </rPr>
      <t xml:space="preserve"> Semester</t>
    </r>
  </si>
  <si>
    <r>
      <rPr>
        <b/>
        <u/>
        <sz val="8"/>
        <color theme="1"/>
        <rFont val="Arial"/>
        <family val="2"/>
      </rPr>
      <t>SPRING</t>
    </r>
    <r>
      <rPr>
        <b/>
        <sz val="8"/>
        <color theme="1"/>
        <rFont val="Arial"/>
        <family val="2"/>
      </rPr>
      <t xml:space="preserve"> Semester</t>
    </r>
  </si>
  <si>
    <r>
      <rPr>
        <b/>
        <u/>
        <sz val="8"/>
        <color theme="1"/>
        <rFont val="Arial"/>
        <family val="2"/>
      </rPr>
      <t>FALL</t>
    </r>
    <r>
      <rPr>
        <b/>
        <sz val="8"/>
        <color theme="1"/>
        <rFont val="Arial"/>
        <family val="2"/>
      </rPr>
      <t xml:space="preserve"> Semester</t>
    </r>
  </si>
  <si>
    <t>100101 Accounting</t>
  </si>
  <si>
    <t>100201 Economics</t>
  </si>
  <si>
    <t>100301 Finance</t>
  </si>
  <si>
    <t>100302 Real Estate</t>
  </si>
  <si>
    <t>100303 Business Law</t>
  </si>
  <si>
    <t>100304 Decision Sciences</t>
  </si>
  <si>
    <t>100305 Mgmt Info Sys</t>
  </si>
  <si>
    <t>100401 Business Mgmt</t>
  </si>
  <si>
    <t>100402 International Business</t>
  </si>
  <si>
    <t>100403 Human Res Mgmt</t>
  </si>
  <si>
    <t>100404 Entrepreneurship</t>
  </si>
  <si>
    <t>100501 Marketing</t>
  </si>
  <si>
    <t>100601 Bus Administration</t>
  </si>
  <si>
    <t>100602 Bus Adm MBA</t>
  </si>
  <si>
    <t>100603 Bus Adm EMBA</t>
  </si>
  <si>
    <t>200101 Counseling &amp; Sch Psy</t>
  </si>
  <si>
    <t>200401 Hum Perf Studies</t>
  </si>
  <si>
    <t>200501 Sport Management</t>
  </si>
  <si>
    <t>300201 Electrical Engineering</t>
  </si>
  <si>
    <t>300301 Industrial Engineering</t>
  </si>
  <si>
    <t>309901 Engineering Other</t>
  </si>
  <si>
    <t>400101 Art Education</t>
  </si>
  <si>
    <t>400102 Art and Design</t>
  </si>
  <si>
    <t>400103 Graphic Design</t>
  </si>
  <si>
    <t>400104 Art</t>
  </si>
  <si>
    <t>400105 Studio Art</t>
  </si>
  <si>
    <t>400201 Music Education</t>
  </si>
  <si>
    <t>400202 Music Applied</t>
  </si>
  <si>
    <t>400204 Music Performance</t>
  </si>
  <si>
    <t>400301 Dance</t>
  </si>
  <si>
    <t>400302 Theatre</t>
  </si>
  <si>
    <t>400203 Musicology Comp</t>
  </si>
  <si>
    <t>500201 Dental Hygiene</t>
  </si>
  <si>
    <t>500501 Nursing</t>
  </si>
  <si>
    <t>500601 Physical Therapy</t>
  </si>
  <si>
    <t>500701 Physician Assistant</t>
  </si>
  <si>
    <t>610101 English</t>
  </si>
  <si>
    <t>610201 History</t>
  </si>
  <si>
    <t>610302 Chinese</t>
  </si>
  <si>
    <t>610303 French</t>
  </si>
  <si>
    <t>610304 German</t>
  </si>
  <si>
    <t>610305 Greek</t>
  </si>
  <si>
    <t>610306 Italian</t>
  </si>
  <si>
    <t>610307 Japanese</t>
  </si>
  <si>
    <t>610308 Latin</t>
  </si>
  <si>
    <t>610309 Russian</t>
  </si>
  <si>
    <t>610310 Spanish</t>
  </si>
  <si>
    <t>610401 Philosophy</t>
  </si>
  <si>
    <t>610601 Women Studies</t>
  </si>
  <si>
    <t>620101 Biology</t>
  </si>
  <si>
    <t>620201 Chemistry</t>
  </si>
  <si>
    <t>620301 Geology</t>
  </si>
  <si>
    <t>620401 Mathematics</t>
  </si>
  <si>
    <t>620402 Statistics</t>
  </si>
  <si>
    <t>620403 Personal Computing</t>
  </si>
  <si>
    <t>620404 Physics</t>
  </si>
  <si>
    <t>630101 Anthropology</t>
  </si>
  <si>
    <t>630201 Communication</t>
  </si>
  <si>
    <t>630301 Criminal Justice</t>
  </si>
  <si>
    <t>630601 Political Science</t>
  </si>
  <si>
    <t>630701 Psychology</t>
  </si>
  <si>
    <t>630801 Public Administration</t>
  </si>
  <si>
    <t>630901 Social Work</t>
  </si>
  <si>
    <t>631001 Sociology</t>
  </si>
  <si>
    <t>640201 LAS Other</t>
  </si>
  <si>
    <t>300501 Biomedical Engineering</t>
  </si>
  <si>
    <t>* credit hours are rounded to the nearest integer.</t>
  </si>
  <si>
    <t>700101 Honors Courses</t>
  </si>
  <si>
    <t>OTHER COLLEGES</t>
  </si>
  <si>
    <t>630303 Homeland Security</t>
  </si>
  <si>
    <t>630302 Forensic Science</t>
  </si>
  <si>
    <t>700201 Interdiscip Innovation</t>
  </si>
  <si>
    <t>509901 Hlth Prof Other</t>
  </si>
  <si>
    <t>620302 Earth Envir &amp; Phys Sci</t>
  </si>
  <si>
    <t>630304 Military Science</t>
  </si>
  <si>
    <t>700101  Honors</t>
  </si>
  <si>
    <t>This file contains summary data at the college division unit level for Census reporting of student credit hours (SCH)</t>
  </si>
  <si>
    <t xml:space="preserve">Table 1: Fall Census Student Credit Hours (SCH) by College Division Unit Course Offerings </t>
  </si>
  <si>
    <t xml:space="preserve">Table 2: Spring Census Student Credit Hours (SCH) by College Division Unit Course Offerings </t>
  </si>
  <si>
    <t xml:space="preserve">Table 3: Summer Census Student Credit Hours (SCH) by College Division Unit Course Offerings </t>
  </si>
  <si>
    <t>Table 1:  Student Credit Hours* (SCH) by College Division Course Unit Offerings on Fall Census</t>
  </si>
  <si>
    <t>Student Credit Hours (SCH) by College Division of Course Unit by Year on Fall Census</t>
  </si>
  <si>
    <t>Table 2:  Student Credit Hours* (SCH) by College Division Course Unit Offerings on Spring Census</t>
  </si>
  <si>
    <t>Student Credit Hours (SCH) by College Division of Course Unit by Year on Spring Census</t>
  </si>
  <si>
    <t>Table 3:  Student Credit Hours* (SCH) by College Division Course Unit Offerings on Summer Census</t>
  </si>
  <si>
    <t>400401 Digital Arts</t>
  </si>
  <si>
    <t>409901 Fine Arts Other</t>
  </si>
  <si>
    <t>500401 Medical Lab Sciences</t>
  </si>
  <si>
    <t>610203 Geography</t>
  </si>
  <si>
    <t>610204 Religion</t>
  </si>
  <si>
    <t>610602 Ethnic Studies</t>
  </si>
  <si>
    <t>620302 Earth/Envir/Phys Sci</t>
  </si>
  <si>
    <t>100306 Business Analytics</t>
  </si>
  <si>
    <t>109901 Business Other</t>
  </si>
  <si>
    <t>2020^</t>
  </si>
  <si>
    <t>^year of Covid-19 Pandemic</t>
  </si>
  <si>
    <t>200104 Educational Leadership</t>
  </si>
  <si>
    <t>200199 ISLE Other</t>
  </si>
  <si>
    <t>200201 Curriculum and Instruction</t>
  </si>
  <si>
    <t>300101 Aerospace Engineering</t>
  </si>
  <si>
    <t>300401 Mechanical Engineering</t>
  </si>
  <si>
    <t>300702 Computer Science</t>
  </si>
  <si>
    <t>500101 Comm Sci and Disorders</t>
  </si>
  <si>
    <t>500302 Health Management</t>
  </si>
  <si>
    <t>300701 Computing</t>
  </si>
  <si>
    <t>500101 Comm Sci &amp; Disorders</t>
  </si>
  <si>
    <t>610103 Lingusitics</t>
  </si>
  <si>
    <t>610104 Intensive Engl</t>
  </si>
  <si>
    <t>400299 Music Other</t>
  </si>
  <si>
    <t>700201 Innovation &amp; Design</t>
  </si>
  <si>
    <t>500301 Health Science</t>
  </si>
  <si>
    <t>300601 Applied Engineering</t>
  </si>
  <si>
    <t>200301 Special Education</t>
  </si>
  <si>
    <t>500701 Physician Associate</t>
  </si>
  <si>
    <t>610301 Modern &amp; Classical Lang</t>
  </si>
  <si>
    <t>100405 Hospitality</t>
  </si>
  <si>
    <t>610312 American Sign Lang</t>
  </si>
  <si>
    <t>2024 to 2025</t>
  </si>
  <si>
    <t>200303 TA Paths, Literacy,and Spec Ed</t>
  </si>
  <si>
    <t>200502 Leadership Manage</t>
  </si>
  <si>
    <t xml:space="preserve">200302 Teacher Apprentice </t>
  </si>
  <si>
    <t>400199 Art Other</t>
  </si>
  <si>
    <t>200201 Curriculum &amp; Instruction</t>
  </si>
  <si>
    <t>200302 Teacher Apprentice Program</t>
  </si>
  <si>
    <t>200303 TALS Paths, Literacy,and Spec Ed</t>
  </si>
  <si>
    <t>200502 Leadership Management</t>
  </si>
  <si>
    <t>610312 American Sign Language</t>
  </si>
  <si>
    <t>diff</t>
  </si>
  <si>
    <t>% chg</t>
  </si>
  <si>
    <t>pct chg 5/10 year</t>
  </si>
  <si>
    <t>10yr</t>
  </si>
  <si>
    <t>2021-25</t>
  </si>
  <si>
    <t>2016-25</t>
  </si>
  <si>
    <t>trend</t>
  </si>
  <si>
    <t>Student Credit Hours (SCH) by College Division of Course Unit by Year on Summer Census</t>
  </si>
  <si>
    <t>610301 Modern and Classical Language</t>
  </si>
  <si>
    <t>620101 Biological Sciences</t>
  </si>
  <si>
    <t>620302 Earth Envir and Phys Sci</t>
  </si>
  <si>
    <t>620501 Physics</t>
  </si>
  <si>
    <t>2025 to 2026</t>
  </si>
  <si>
    <t>2017-26</t>
  </si>
  <si>
    <t>2022-26</t>
  </si>
  <si>
    <t>610105 WEIS</t>
  </si>
  <si>
    <t>Education</t>
  </si>
  <si>
    <t>100202 Marketing</t>
  </si>
  <si>
    <t>200199 CESP Other</t>
  </si>
  <si>
    <t>209901 Education Other</t>
  </si>
  <si>
    <t>500304 Exercise Science</t>
  </si>
  <si>
    <t>500401 Medical Laboratory Sciences</t>
  </si>
  <si>
    <t>500602 Athletic Training</t>
  </si>
  <si>
    <t>610105 Womens, Ethn, Intrsec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</si>
</sst>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;[Red]\-0.0%"/>
    <numFmt numFmtId="165" formatCode="#,##0;[Red]\-#,##0"/>
  </numFmts>
  <fonts count="13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6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Continuous"/>
    </xf>
    <xf numFmtId="0" fontId="1" fillId="0" borderId="1" xfId="0" applyFont="1" applyBorder="1"/>
    <xf numFmtId="0" fontId="1" fillId="0" borderId="0" xfId="0" applyFont="1" applyAlignment="1">
      <alignment horizontal="left"/>
    </xf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 applyAlignment="1">
      <alignment horizontal="right"/>
    </xf>
    <xf numFmtId="0" fontId="6" fillId="0" borderId="0" xfId="0" applyFont="1"/>
    <xf numFmtId="0" fontId="1" fillId="0" borderId="1" xfId="0" applyFont="1" applyBorder="1" applyAlignment="1">
      <alignment horizontal="center" wrapText="1"/>
    </xf>
    <xf numFmtId="165" fontId="0" fillId="0" borderId="2" xfId="0" applyNumberFormat="1" applyBorder="1"/>
    <xf numFmtId="164" fontId="0" fillId="0" borderId="6" xfId="0" applyNumberFormat="1" applyBorder="1" applyAlignment="1">
      <alignment horizontal="right"/>
    </xf>
    <xf numFmtId="0" fontId="1" fillId="0" borderId="3" xfId="0" applyFont="1" applyBorder="1" applyAlignment="1">
      <alignment horizontal="centerContinuous" wrapText="1"/>
    </xf>
    <xf numFmtId="0" fontId="1" fillId="0" borderId="7" xfId="0" applyFont="1" applyBorder="1" applyAlignment="1">
      <alignment horizontal="centerContinuous" wrapText="1"/>
    </xf>
    <xf numFmtId="3" fontId="1" fillId="0" borderId="0" xfId="0" applyNumberFormat="1" applyFont="1"/>
    <xf numFmtId="165" fontId="1" fillId="0" borderId="2" xfId="0" applyNumberFormat="1" applyFont="1" applyBorder="1"/>
    <xf numFmtId="164" fontId="1" fillId="0" borderId="6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0" xfId="2" applyFont="1" applyAlignment="1">
      <alignment horizontal="right"/>
    </xf>
    <xf numFmtId="3" fontId="9" fillId="0" borderId="0" xfId="2" applyNumberFormat="1" applyFont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right"/>
    </xf>
    <xf numFmtId="3" fontId="12" fillId="0" borderId="0" xfId="2" applyNumberFormat="1" applyFont="1" applyAlignment="1">
      <alignment horizontal="right" vertical="center"/>
    </xf>
    <xf numFmtId="0" fontId="0" fillId="3" borderId="0" xfId="0" applyFill="1" applyAlignment="1">
      <alignment horizontal="right"/>
    </xf>
    <xf numFmtId="3" fontId="0" fillId="3" borderId="0" xfId="0" applyNumberFormat="1" applyFill="1"/>
    <xf numFmtId="3" fontId="9" fillId="3" borderId="0" xfId="1" applyNumberFormat="1" applyFont="1" applyFill="1" applyAlignment="1">
      <alignment horizontal="right" vertical="center"/>
    </xf>
    <xf numFmtId="165" fontId="0" fillId="3" borderId="2" xfId="0" applyNumberFormat="1" applyFill="1" applyBorder="1"/>
    <xf numFmtId="164" fontId="0" fillId="3" borderId="6" xfId="0" applyNumberFormat="1" applyFill="1" applyBorder="1" applyAlignment="1">
      <alignment horizontal="right"/>
    </xf>
    <xf numFmtId="164" fontId="0" fillId="3" borderId="0" xfId="0" applyNumberFormat="1" applyFill="1" applyAlignment="1">
      <alignment horizontal="right"/>
    </xf>
    <xf numFmtId="0" fontId="9" fillId="3" borderId="0" xfId="1" applyFont="1" applyFill="1" applyAlignment="1">
      <alignment horizontal="right"/>
    </xf>
    <xf numFmtId="0" fontId="1" fillId="4" borderId="0" xfId="0" applyFont="1" applyFill="1"/>
    <xf numFmtId="3" fontId="9" fillId="3" borderId="0" xfId="2" applyNumberFormat="1" applyFont="1" applyFill="1" applyAlignment="1">
      <alignment horizontal="right" vertical="center"/>
    </xf>
    <xf numFmtId="0" fontId="1" fillId="5" borderId="0" xfId="0" applyFont="1" applyFill="1"/>
    <xf numFmtId="0" fontId="0" fillId="6" borderId="0" xfId="0" applyFill="1" applyAlignment="1">
      <alignment horizontal="right"/>
    </xf>
    <xf numFmtId="3" fontId="0" fillId="6" borderId="0" xfId="0" applyNumberFormat="1" applyFill="1"/>
    <xf numFmtId="165" fontId="0" fillId="6" borderId="2" xfId="0" applyNumberFormat="1" applyFill="1" applyBorder="1"/>
    <xf numFmtId="164" fontId="0" fillId="6" borderId="6" xfId="0" applyNumberFormat="1" applyFill="1" applyBorder="1" applyAlignment="1">
      <alignment horizontal="right"/>
    </xf>
    <xf numFmtId="164" fontId="0" fillId="6" borderId="0" xfId="0" applyNumberFormat="1" applyFill="1" applyAlignment="1">
      <alignment horizontal="right"/>
    </xf>
    <xf numFmtId="0" fontId="9" fillId="6" borderId="0" xfId="2" applyFont="1" applyFill="1" applyAlignment="1">
      <alignment horizontal="right"/>
    </xf>
    <xf numFmtId="0" fontId="9" fillId="6" borderId="0" xfId="1" applyFont="1" applyFill="1" applyAlignment="1">
      <alignment horizontal="right"/>
    </xf>
    <xf numFmtId="165" fontId="1" fillId="0" borderId="4" xfId="0" applyNumberFormat="1" applyFont="1" applyBorder="1"/>
    <xf numFmtId="164" fontId="1" fillId="0" borderId="5" xfId="0" applyNumberFormat="1" applyFont="1" applyBorder="1" applyAlignment="1">
      <alignment horizontal="right"/>
    </xf>
    <xf numFmtId="3" fontId="9" fillId="6" borderId="0" xfId="1" applyNumberFormat="1" applyFont="1" applyFill="1" applyAlignment="1">
      <alignment horizontal="right" vertical="center"/>
    </xf>
    <xf numFmtId="1" fontId="0" fillId="0" borderId="0" xfId="0" applyNumberFormat="1"/>
    <xf numFmtId="164" fontId="1" fillId="6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/>
    </xf>
    <xf numFmtId="3" fontId="9" fillId="6" borderId="0" xfId="2" applyNumberFormat="1" applyFont="1" applyFill="1" applyAlignment="1">
      <alignment horizontal="right" vertical="center"/>
    </xf>
    <xf numFmtId="0" fontId="1" fillId="0" borderId="0" xfId="0" applyFont="1" applyAlignment="1">
      <alignment horizontal="centerContinuous" wrapText="1"/>
    </xf>
    <xf numFmtId="0" fontId="1" fillId="2" borderId="0" xfId="0" applyFont="1" applyFill="1"/>
    <xf numFmtId="0" fontId="1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Continuous"/>
    </xf>
    <xf numFmtId="164" fontId="1" fillId="3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right"/>
    </xf>
  </cellXfs>
  <cellStyles count="3">
    <cellStyle name="Normal" xfId="0" builtinId="0"/>
    <cellStyle name="Normal_Sheet1" xfId="1" xr:uid="{00000000-0005-0000-0000-000001000000}"/>
    <cellStyle name="Normal_Sheet1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showGridLines="0" tabSelected="1" workbookViewId="0"/>
  </sheetViews>
  <sheetFormatPr defaultColWidth="9.33203125" defaultRowHeight="11.25" x14ac:dyDescent="0.2"/>
  <cols>
    <col min="1" max="1" width="19" bestFit="1" customWidth="1"/>
    <col min="12" max="15" width="10.6640625" customWidth="1"/>
  </cols>
  <sheetData>
    <row r="1" spans="1:1" ht="30" x14ac:dyDescent="0.4">
      <c r="A1" s="9" t="s">
        <v>29</v>
      </c>
    </row>
    <row r="3" spans="1:1" ht="15" x14ac:dyDescent="0.2">
      <c r="A3" s="10" t="s">
        <v>109</v>
      </c>
    </row>
    <row r="4" spans="1:1" ht="15" x14ac:dyDescent="0.2">
      <c r="A4" s="10"/>
    </row>
    <row r="5" spans="1:1" ht="24" customHeight="1" x14ac:dyDescent="0.25">
      <c r="A5" s="8" t="s">
        <v>110</v>
      </c>
    </row>
    <row r="6" spans="1:1" ht="24" customHeight="1" x14ac:dyDescent="0.25">
      <c r="A6" s="8" t="s">
        <v>111</v>
      </c>
    </row>
    <row r="7" spans="1:1" ht="24" customHeight="1" x14ac:dyDescent="0.25">
      <c r="A7" s="8" t="s">
        <v>112</v>
      </c>
    </row>
    <row r="10" spans="1:1" ht="12.75" x14ac:dyDescent="0.2">
      <c r="A10" s="12"/>
    </row>
  </sheetData>
  <printOptions horizontalCentered="1"/>
  <pageMargins left="0.45" right="0.45" top="0.75" bottom="0.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2"/>
  <sheetViews>
    <sheetView showGridLines="0" workbookViewId="0"/>
  </sheetViews>
  <sheetFormatPr defaultColWidth="9.33203125" defaultRowHeight="11.25" x14ac:dyDescent="0.2"/>
  <cols>
    <col min="1" max="1" width="35.1640625" customWidth="1"/>
    <col min="2" max="3" width="9.5" customWidth="1"/>
    <col min="4" max="4" width="8.83203125" customWidth="1"/>
    <col min="5" max="5" width="8.5" customWidth="1"/>
    <col min="6" max="6" width="8.1640625" customWidth="1"/>
    <col min="7" max="7" width="9" customWidth="1"/>
    <col min="8" max="8" width="8.83203125" customWidth="1"/>
    <col min="9" max="10" width="8.33203125" customWidth="1"/>
    <col min="11" max="11" width="8.6640625" customWidth="1"/>
    <col min="12" max="12" width="6" bestFit="1" customWidth="1"/>
    <col min="13" max="13" width="8" bestFit="1" customWidth="1"/>
    <col min="14" max="14" width="8.33203125" bestFit="1" customWidth="1"/>
    <col min="15" max="15" width="8.33203125" customWidth="1"/>
    <col min="16" max="16" width="8" bestFit="1" customWidth="1"/>
    <col min="17" max="21" width="9.33203125" style="7"/>
  </cols>
  <sheetData>
    <row r="1" spans="1:16" ht="18" x14ac:dyDescent="0.25">
      <c r="A1" s="1" t="s">
        <v>113</v>
      </c>
    </row>
    <row r="2" spans="1:16" x14ac:dyDescent="0.2">
      <c r="A2" t="s">
        <v>99</v>
      </c>
    </row>
    <row r="3" spans="1:16" x14ac:dyDescent="0.2">
      <c r="A3" s="37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52"/>
      <c r="M3" s="2"/>
      <c r="N3" s="2"/>
      <c r="O3" s="2"/>
      <c r="P3" s="2"/>
    </row>
    <row r="4" spans="1:16" x14ac:dyDescent="0.2">
      <c r="A4" s="54"/>
      <c r="B4" s="2" t="s">
        <v>114</v>
      </c>
      <c r="C4" s="2"/>
      <c r="D4" s="2"/>
      <c r="E4" s="2"/>
      <c r="F4" s="2"/>
      <c r="G4" s="2"/>
      <c r="H4" s="2"/>
      <c r="I4" s="2"/>
      <c r="J4" s="2"/>
      <c r="K4" s="2"/>
      <c r="L4" s="55" t="s">
        <v>160</v>
      </c>
      <c r="M4" s="56" t="s">
        <v>161</v>
      </c>
      <c r="N4" s="57" t="s">
        <v>162</v>
      </c>
      <c r="O4" s="2"/>
      <c r="P4" s="2" t="s">
        <v>163</v>
      </c>
    </row>
    <row r="5" spans="1:16" ht="12" customHeight="1" x14ac:dyDescent="0.2">
      <c r="A5" s="3" t="s">
        <v>0</v>
      </c>
      <c r="B5" s="50">
        <v>2016</v>
      </c>
      <c r="C5" s="50">
        <v>2017</v>
      </c>
      <c r="D5" s="50">
        <v>2018</v>
      </c>
      <c r="E5" s="50">
        <v>2019</v>
      </c>
      <c r="F5" s="59" t="s">
        <v>127</v>
      </c>
      <c r="G5" s="50">
        <v>2021</v>
      </c>
      <c r="H5" s="50">
        <v>2022</v>
      </c>
      <c r="I5" s="50">
        <v>2023</v>
      </c>
      <c r="J5" s="50">
        <v>2024</v>
      </c>
      <c r="K5" s="50">
        <v>2025</v>
      </c>
      <c r="L5" s="16" t="s">
        <v>150</v>
      </c>
      <c r="M5" s="17"/>
      <c r="N5" s="13" t="s">
        <v>164</v>
      </c>
      <c r="O5" s="13" t="s">
        <v>165</v>
      </c>
      <c r="P5" s="50" t="s">
        <v>166</v>
      </c>
    </row>
    <row r="6" spans="1:16" x14ac:dyDescent="0.2">
      <c r="A6" s="4" t="s">
        <v>1</v>
      </c>
      <c r="B6" s="18">
        <f>SUM(B8,B28,B41,B52,B68,B80,B103,B113,B126,B129)</f>
        <v>160646.75</v>
      </c>
      <c r="C6" s="18">
        <f t="shared" ref="C6:K6" si="0">SUM(C8,C28,C41,C52,C68,C80,C103,C113,C126,C129)</f>
        <v>161516</v>
      </c>
      <c r="D6" s="18">
        <f t="shared" si="0"/>
        <v>164212.5</v>
      </c>
      <c r="E6" s="18">
        <f t="shared" si="0"/>
        <v>165903.5</v>
      </c>
      <c r="F6" s="18">
        <f t="shared" si="0"/>
        <v>160197.75</v>
      </c>
      <c r="G6" s="18">
        <f t="shared" si="0"/>
        <v>162955.25</v>
      </c>
      <c r="H6" s="18">
        <f t="shared" si="0"/>
        <v>168526</v>
      </c>
      <c r="I6" s="18">
        <f t="shared" si="0"/>
        <v>168615</v>
      </c>
      <c r="J6" s="18">
        <f t="shared" si="0"/>
        <v>166734.5</v>
      </c>
      <c r="K6" s="18">
        <f t="shared" si="0"/>
        <v>170520.5</v>
      </c>
      <c r="L6" s="45">
        <f>K6-J6</f>
        <v>3786</v>
      </c>
      <c r="M6" s="20">
        <f t="shared" ref="M6" si="1">IFERROR((K6-J6)/J6,"n/a")</f>
        <v>2.2706758349351815E-2</v>
      </c>
      <c r="N6" s="46">
        <f>IFERROR((K6-G6)/G6,"n/a")</f>
        <v>4.6425322289401535E-2</v>
      </c>
      <c r="O6" s="46">
        <f>IFERROR((K6-B6)/B6,"n/a")</f>
        <v>6.1462494572719337E-2</v>
      </c>
      <c r="P6" s="21"/>
    </row>
    <row r="7" spans="1:16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14"/>
      <c r="M7" s="15"/>
      <c r="N7" s="11"/>
      <c r="O7" s="11"/>
      <c r="P7" s="11"/>
    </row>
    <row r="8" spans="1:16" x14ac:dyDescent="0.2">
      <c r="A8" s="4" t="s">
        <v>19</v>
      </c>
      <c r="B8" s="18">
        <f>SUM(B9:B26)</f>
        <v>21822.5</v>
      </c>
      <c r="C8" s="18">
        <f t="shared" ref="C8" si="2">SUM(C9:C26)</f>
        <v>21252.5</v>
      </c>
      <c r="D8" s="18">
        <f t="shared" ref="D8:J8" si="3">SUM(D9:D26)</f>
        <v>21824.5</v>
      </c>
      <c r="E8" s="18">
        <f t="shared" si="3"/>
        <v>21572.5</v>
      </c>
      <c r="F8" s="18">
        <f t="shared" si="3"/>
        <v>20823.5</v>
      </c>
      <c r="G8" s="18">
        <f t="shared" si="3"/>
        <v>21418</v>
      </c>
      <c r="H8" s="18">
        <f t="shared" si="3"/>
        <v>22459.5</v>
      </c>
      <c r="I8" s="18">
        <f t="shared" si="3"/>
        <v>23868</v>
      </c>
      <c r="J8" s="18">
        <f t="shared" si="3"/>
        <v>25904</v>
      </c>
      <c r="K8" s="18">
        <f>SUM(K9:K26)</f>
        <v>26679</v>
      </c>
      <c r="L8" s="19">
        <f>K8-J8</f>
        <v>775</v>
      </c>
      <c r="M8" s="20">
        <f t="shared" ref="M8" si="4">IFERROR((K8-J8)/J8,"n/a")</f>
        <v>2.9918159357628166E-2</v>
      </c>
      <c r="N8" s="21">
        <f>IFERROR((K8-G8)/G8,"n/a")</f>
        <v>0.24563451302642636</v>
      </c>
      <c r="O8" s="21">
        <f>IFERROR((K8-B8)/B8,"n/a")</f>
        <v>0.22254553786229808</v>
      </c>
      <c r="P8" s="21"/>
    </row>
    <row r="9" spans="1:16" x14ac:dyDescent="0.2">
      <c r="A9" s="28" t="s">
        <v>33</v>
      </c>
      <c r="B9" s="29">
        <v>3399</v>
      </c>
      <c r="C9" s="30">
        <v>3465</v>
      </c>
      <c r="D9" s="29">
        <v>3278</v>
      </c>
      <c r="E9" s="29">
        <v>3082</v>
      </c>
      <c r="F9" s="30">
        <v>2716</v>
      </c>
      <c r="G9" s="30">
        <v>2863</v>
      </c>
      <c r="H9" s="30">
        <v>2509</v>
      </c>
      <c r="I9" s="30">
        <v>2484</v>
      </c>
      <c r="J9" s="30">
        <v>2976</v>
      </c>
      <c r="K9" s="30">
        <v>3059</v>
      </c>
      <c r="L9" s="31">
        <f t="shared" ref="L9:L17" si="5">K9-J9</f>
        <v>83</v>
      </c>
      <c r="M9" s="32">
        <f t="shared" ref="M9:M17" si="6">IFERROR((K9-J9)/J9,"n/a")</f>
        <v>2.7889784946236559E-2</v>
      </c>
      <c r="N9" s="33">
        <f>IFERROR((K9-G9)/G9,"n/a")</f>
        <v>6.8459657701711488E-2</v>
      </c>
      <c r="O9" s="42">
        <f>IFERROR((K9-B9)/B9,"n/a")</f>
        <v>-0.10002942041776994</v>
      </c>
      <c r="P9" s="58"/>
    </row>
    <row r="10" spans="1:16" x14ac:dyDescent="0.2">
      <c r="A10" s="6" t="s">
        <v>34</v>
      </c>
      <c r="B10" s="5">
        <v>3283</v>
      </c>
      <c r="C10" s="25">
        <v>3145</v>
      </c>
      <c r="D10" s="5">
        <v>3082</v>
      </c>
      <c r="E10" s="5">
        <v>3236</v>
      </c>
      <c r="F10" s="25">
        <v>2840</v>
      </c>
      <c r="G10" s="25">
        <v>3015</v>
      </c>
      <c r="H10" s="25">
        <v>3142</v>
      </c>
      <c r="I10" s="25">
        <v>3547.5</v>
      </c>
      <c r="J10" s="25">
        <v>4010</v>
      </c>
      <c r="K10" s="25">
        <v>4070</v>
      </c>
      <c r="L10" s="14">
        <f t="shared" si="5"/>
        <v>60</v>
      </c>
      <c r="M10" s="15">
        <f t="shared" si="6"/>
        <v>1.4962593516209476E-2</v>
      </c>
      <c r="N10" s="11">
        <f t="shared" ref="N10:N26" si="7">IFERROR((K10-G10)/G10,"n/a")</f>
        <v>0.34991708126036486</v>
      </c>
      <c r="O10" s="11">
        <f t="shared" ref="O10:O26" si="8">IFERROR((K10-B10)/B10,"n/a")</f>
        <v>0.2397197685044167</v>
      </c>
      <c r="P10" s="21"/>
    </row>
    <row r="11" spans="1:16" x14ac:dyDescent="0.2">
      <c r="A11" s="28" t="s">
        <v>35</v>
      </c>
      <c r="B11" s="29">
        <v>1916</v>
      </c>
      <c r="C11" s="30">
        <v>1875</v>
      </c>
      <c r="D11" s="29">
        <v>1936</v>
      </c>
      <c r="E11" s="29">
        <v>1650</v>
      </c>
      <c r="F11" s="30">
        <v>1637</v>
      </c>
      <c r="G11" s="30">
        <v>1695</v>
      </c>
      <c r="H11" s="30">
        <v>1597</v>
      </c>
      <c r="I11" s="30">
        <v>1452</v>
      </c>
      <c r="J11" s="30">
        <v>1934</v>
      </c>
      <c r="K11" s="30">
        <v>2247</v>
      </c>
      <c r="L11" s="31">
        <f t="shared" si="5"/>
        <v>313</v>
      </c>
      <c r="M11" s="32">
        <f t="shared" si="6"/>
        <v>0.16184074457083764</v>
      </c>
      <c r="N11" s="33">
        <f t="shared" si="7"/>
        <v>0.32566371681415929</v>
      </c>
      <c r="O11" s="42">
        <f t="shared" si="8"/>
        <v>0.17275574112734865</v>
      </c>
      <c r="P11" s="58"/>
    </row>
    <row r="12" spans="1:16" x14ac:dyDescent="0.2">
      <c r="A12" s="6" t="s">
        <v>36</v>
      </c>
      <c r="B12" s="5">
        <v>264</v>
      </c>
      <c r="C12" s="25">
        <v>243</v>
      </c>
      <c r="D12" s="5">
        <v>201</v>
      </c>
      <c r="E12" s="5">
        <v>247</v>
      </c>
      <c r="F12" s="25">
        <v>258</v>
      </c>
      <c r="G12" s="25">
        <v>246</v>
      </c>
      <c r="H12" s="25">
        <v>213</v>
      </c>
      <c r="I12" s="25">
        <v>228</v>
      </c>
      <c r="J12" s="25">
        <v>354</v>
      </c>
      <c r="K12" s="25">
        <v>480</v>
      </c>
      <c r="L12" s="14">
        <f t="shared" si="5"/>
        <v>126</v>
      </c>
      <c r="M12" s="15">
        <f t="shared" si="6"/>
        <v>0.3559322033898305</v>
      </c>
      <c r="N12" s="11">
        <f t="shared" si="7"/>
        <v>0.95121951219512191</v>
      </c>
      <c r="O12" s="11">
        <f t="shared" si="8"/>
        <v>0.81818181818181823</v>
      </c>
      <c r="P12" s="21"/>
    </row>
    <row r="13" spans="1:16" x14ac:dyDescent="0.2">
      <c r="A13" s="28" t="s">
        <v>37</v>
      </c>
      <c r="B13" s="29">
        <v>978</v>
      </c>
      <c r="C13" s="30">
        <v>882</v>
      </c>
      <c r="D13" s="29">
        <v>816</v>
      </c>
      <c r="E13" s="29">
        <v>840</v>
      </c>
      <c r="F13" s="30">
        <v>955</v>
      </c>
      <c r="G13" s="30">
        <v>939</v>
      </c>
      <c r="H13" s="30">
        <v>807</v>
      </c>
      <c r="I13" s="30">
        <v>951</v>
      </c>
      <c r="J13" s="30">
        <v>1014</v>
      </c>
      <c r="K13" s="30">
        <v>981</v>
      </c>
      <c r="L13" s="31">
        <f t="shared" si="5"/>
        <v>-33</v>
      </c>
      <c r="M13" s="32">
        <f t="shared" si="6"/>
        <v>-3.2544378698224852E-2</v>
      </c>
      <c r="N13" s="33">
        <f t="shared" si="7"/>
        <v>4.472843450479233E-2</v>
      </c>
      <c r="O13" s="42">
        <f t="shared" si="8"/>
        <v>3.0674846625766872E-3</v>
      </c>
      <c r="P13" s="58"/>
    </row>
    <row r="14" spans="1:16" x14ac:dyDescent="0.2">
      <c r="A14" s="6" t="s">
        <v>38</v>
      </c>
      <c r="B14" s="5">
        <v>861</v>
      </c>
      <c r="C14" s="25">
        <v>781</v>
      </c>
      <c r="D14" s="5">
        <v>999</v>
      </c>
      <c r="E14" s="5">
        <v>972</v>
      </c>
      <c r="F14" s="25">
        <v>947.5</v>
      </c>
      <c r="G14" s="25">
        <v>1149</v>
      </c>
      <c r="H14" s="25">
        <v>1407</v>
      </c>
      <c r="I14" s="25">
        <v>1627</v>
      </c>
      <c r="J14" s="25">
        <v>1476</v>
      </c>
      <c r="K14" s="25">
        <v>1255.5</v>
      </c>
      <c r="L14" s="14">
        <f t="shared" si="5"/>
        <v>-220.5</v>
      </c>
      <c r="M14" s="15">
        <f t="shared" si="6"/>
        <v>-0.14939024390243902</v>
      </c>
      <c r="N14" s="11">
        <f t="shared" si="7"/>
        <v>9.2689295039164496E-2</v>
      </c>
      <c r="O14" s="11">
        <f t="shared" si="8"/>
        <v>0.45818815331010454</v>
      </c>
      <c r="P14" s="21"/>
    </row>
    <row r="15" spans="1:16" x14ac:dyDescent="0.2">
      <c r="A15" s="28" t="s">
        <v>39</v>
      </c>
      <c r="B15" s="29">
        <v>1237</v>
      </c>
      <c r="C15" s="30">
        <v>1098</v>
      </c>
      <c r="D15" s="29">
        <v>1301</v>
      </c>
      <c r="E15" s="29">
        <v>1154</v>
      </c>
      <c r="F15" s="30">
        <v>1259</v>
      </c>
      <c r="G15" s="30">
        <v>1315</v>
      </c>
      <c r="H15" s="30">
        <v>1511</v>
      </c>
      <c r="I15" s="30">
        <v>1488</v>
      </c>
      <c r="J15" s="30">
        <v>1474</v>
      </c>
      <c r="K15" s="30">
        <v>1405</v>
      </c>
      <c r="L15" s="31">
        <f t="shared" si="5"/>
        <v>-69</v>
      </c>
      <c r="M15" s="32">
        <f t="shared" si="6"/>
        <v>-4.6811397557666216E-2</v>
      </c>
      <c r="N15" s="33">
        <f t="shared" si="7"/>
        <v>6.8441064638783272E-2</v>
      </c>
      <c r="O15" s="42">
        <f t="shared" si="8"/>
        <v>0.13581244947453516</v>
      </c>
      <c r="P15" s="58"/>
    </row>
    <row r="16" spans="1:16" x14ac:dyDescent="0.2">
      <c r="A16" s="6" t="s">
        <v>125</v>
      </c>
      <c r="B16" s="5">
        <v>0</v>
      </c>
      <c r="C16" s="25">
        <v>0</v>
      </c>
      <c r="D16" s="5">
        <v>0</v>
      </c>
      <c r="E16" s="5">
        <v>0</v>
      </c>
      <c r="F16" s="25">
        <v>0</v>
      </c>
      <c r="G16" s="25">
        <v>204</v>
      </c>
      <c r="H16" s="25">
        <v>741</v>
      </c>
      <c r="I16" s="25">
        <v>1211</v>
      </c>
      <c r="J16" s="25">
        <v>927</v>
      </c>
      <c r="K16" s="25">
        <v>744</v>
      </c>
      <c r="L16" s="14">
        <f t="shared" si="5"/>
        <v>-183</v>
      </c>
      <c r="M16" s="15">
        <f t="shared" si="6"/>
        <v>-0.19741100323624594</v>
      </c>
      <c r="N16" s="11">
        <f t="shared" si="7"/>
        <v>2.6470588235294117</v>
      </c>
      <c r="O16" s="11" t="str">
        <f t="shared" si="8"/>
        <v>n/a</v>
      </c>
      <c r="P16" s="21"/>
    </row>
    <row r="17" spans="1:16" ht="12.6" customHeight="1" x14ac:dyDescent="0.2">
      <c r="A17" s="28" t="s">
        <v>40</v>
      </c>
      <c r="B17" s="29">
        <v>2830</v>
      </c>
      <c r="C17" s="30">
        <v>2840</v>
      </c>
      <c r="D17" s="29">
        <v>2990</v>
      </c>
      <c r="E17" s="29">
        <v>2940</v>
      </c>
      <c r="F17" s="30">
        <v>2943</v>
      </c>
      <c r="G17" s="30">
        <v>2617</v>
      </c>
      <c r="H17" s="30">
        <v>3189</v>
      </c>
      <c r="I17" s="30">
        <v>2760</v>
      </c>
      <c r="J17" s="30">
        <v>2949</v>
      </c>
      <c r="K17" s="30">
        <v>2949</v>
      </c>
      <c r="L17" s="31">
        <f t="shared" si="5"/>
        <v>0</v>
      </c>
      <c r="M17" s="32">
        <f t="shared" si="6"/>
        <v>0</v>
      </c>
      <c r="N17" s="33">
        <f t="shared" si="7"/>
        <v>0.12686282002292701</v>
      </c>
      <c r="O17" s="42">
        <f t="shared" si="8"/>
        <v>4.2049469964664313E-2</v>
      </c>
      <c r="P17" s="58"/>
    </row>
    <row r="18" spans="1:16" x14ac:dyDescent="0.2">
      <c r="A18" s="6" t="s">
        <v>41</v>
      </c>
      <c r="B18" s="5">
        <v>1591</v>
      </c>
      <c r="C18" s="25">
        <v>1674.5</v>
      </c>
      <c r="D18" s="5">
        <v>1620.5</v>
      </c>
      <c r="E18" s="5">
        <v>1344</v>
      </c>
      <c r="F18" s="25">
        <v>1263.5</v>
      </c>
      <c r="G18" s="25">
        <v>1265.5</v>
      </c>
      <c r="H18" s="25">
        <v>1097</v>
      </c>
      <c r="I18" s="25">
        <v>1505</v>
      </c>
      <c r="J18" s="25">
        <v>1838</v>
      </c>
      <c r="K18" s="25">
        <v>1742</v>
      </c>
      <c r="L18" s="14">
        <f t="shared" ref="L18:L42" si="9">K18-J18</f>
        <v>-96</v>
      </c>
      <c r="M18" s="15">
        <f t="shared" ref="M18:M42" si="10">IFERROR((K18-J18)/J18,"n/a")</f>
        <v>-5.2230685527747553E-2</v>
      </c>
      <c r="N18" s="11">
        <f t="shared" si="7"/>
        <v>0.3765310154089293</v>
      </c>
      <c r="O18" s="11">
        <f t="shared" si="8"/>
        <v>9.4908862350722822E-2</v>
      </c>
      <c r="P18" s="21"/>
    </row>
    <row r="19" spans="1:16" x14ac:dyDescent="0.2">
      <c r="A19" s="28" t="s">
        <v>42</v>
      </c>
      <c r="B19" s="29">
        <v>496</v>
      </c>
      <c r="C19" s="30">
        <v>616</v>
      </c>
      <c r="D19" s="29">
        <v>750.5</v>
      </c>
      <c r="E19" s="29">
        <v>963</v>
      </c>
      <c r="F19" s="30">
        <v>1235.5</v>
      </c>
      <c r="G19" s="30">
        <v>1311.5</v>
      </c>
      <c r="H19" s="30">
        <v>1281</v>
      </c>
      <c r="I19" s="30">
        <v>1294.5</v>
      </c>
      <c r="J19" s="30">
        <v>1243</v>
      </c>
      <c r="K19" s="30">
        <v>1391.5</v>
      </c>
      <c r="L19" s="31">
        <f t="shared" si="9"/>
        <v>148.5</v>
      </c>
      <c r="M19" s="32">
        <f t="shared" si="10"/>
        <v>0.11946902654867257</v>
      </c>
      <c r="N19" s="33">
        <f t="shared" si="7"/>
        <v>6.0998856271444912E-2</v>
      </c>
      <c r="O19" s="42">
        <f t="shared" si="8"/>
        <v>1.8054435483870968</v>
      </c>
      <c r="P19" s="58"/>
    </row>
    <row r="20" spans="1:16" x14ac:dyDescent="0.2">
      <c r="A20" s="6" t="s">
        <v>43</v>
      </c>
      <c r="B20" s="5">
        <v>1281</v>
      </c>
      <c r="C20" s="25">
        <v>1434</v>
      </c>
      <c r="D20" s="5">
        <v>1233</v>
      </c>
      <c r="E20" s="5">
        <v>1299</v>
      </c>
      <c r="F20" s="25">
        <v>1101</v>
      </c>
      <c r="G20" s="25">
        <v>1036</v>
      </c>
      <c r="H20" s="25">
        <v>1279</v>
      </c>
      <c r="I20" s="25">
        <v>1362</v>
      </c>
      <c r="J20" s="25">
        <v>1539</v>
      </c>
      <c r="K20" s="25">
        <v>1632</v>
      </c>
      <c r="L20" s="14">
        <f t="shared" si="9"/>
        <v>93</v>
      </c>
      <c r="M20" s="15">
        <f t="shared" si="10"/>
        <v>6.042884990253411E-2</v>
      </c>
      <c r="N20" s="11">
        <f t="shared" si="7"/>
        <v>0.57528957528957525</v>
      </c>
      <c r="O20" s="11">
        <f t="shared" si="8"/>
        <v>0.27400468384074944</v>
      </c>
      <c r="P20" s="21"/>
    </row>
    <row r="21" spans="1:16" x14ac:dyDescent="0.2">
      <c r="A21" s="28" t="s">
        <v>148</v>
      </c>
      <c r="B21" s="29">
        <v>0</v>
      </c>
      <c r="C21" s="30">
        <v>0</v>
      </c>
      <c r="D21" s="29">
        <v>0</v>
      </c>
      <c r="E21" s="29">
        <v>0</v>
      </c>
      <c r="F21" s="30">
        <v>0</v>
      </c>
      <c r="G21" s="30">
        <v>0</v>
      </c>
      <c r="H21" s="30">
        <v>0</v>
      </c>
      <c r="I21" s="30">
        <v>0</v>
      </c>
      <c r="J21" s="30">
        <v>96</v>
      </c>
      <c r="K21" s="30">
        <v>246</v>
      </c>
      <c r="L21" s="31">
        <f t="shared" si="9"/>
        <v>150</v>
      </c>
      <c r="M21" s="32">
        <f t="shared" si="10"/>
        <v>1.5625</v>
      </c>
      <c r="N21" s="33" t="str">
        <f t="shared" si="7"/>
        <v>n/a</v>
      </c>
      <c r="O21" s="42" t="str">
        <f t="shared" si="8"/>
        <v>n/a</v>
      </c>
      <c r="P21" s="58"/>
    </row>
    <row r="22" spans="1:16" x14ac:dyDescent="0.2">
      <c r="A22" s="6" t="s">
        <v>44</v>
      </c>
      <c r="B22" s="5">
        <v>1995</v>
      </c>
      <c r="C22" s="25">
        <v>1684</v>
      </c>
      <c r="D22" s="5">
        <v>2008</v>
      </c>
      <c r="E22" s="5">
        <v>2139</v>
      </c>
      <c r="F22" s="25">
        <v>1876</v>
      </c>
      <c r="G22" s="25">
        <v>1965</v>
      </c>
      <c r="H22" s="25">
        <v>1851</v>
      </c>
      <c r="I22" s="25">
        <v>2178</v>
      </c>
      <c r="J22" s="25">
        <v>2064</v>
      </c>
      <c r="K22" s="25">
        <v>2362.5</v>
      </c>
      <c r="L22" s="14">
        <f t="shared" si="9"/>
        <v>298.5</v>
      </c>
      <c r="M22" s="15">
        <f t="shared" si="10"/>
        <v>0.14462209302325582</v>
      </c>
      <c r="N22" s="11">
        <f t="shared" si="7"/>
        <v>0.20229007633587787</v>
      </c>
      <c r="O22" s="11">
        <f t="shared" si="8"/>
        <v>0.18421052631578946</v>
      </c>
      <c r="P22" s="21"/>
    </row>
    <row r="23" spans="1:16" x14ac:dyDescent="0.2">
      <c r="A23" s="28" t="s">
        <v>45</v>
      </c>
      <c r="B23" s="29">
        <v>1405</v>
      </c>
      <c r="C23" s="30">
        <v>1266</v>
      </c>
      <c r="D23" s="29">
        <v>1393</v>
      </c>
      <c r="E23" s="29">
        <v>1440</v>
      </c>
      <c r="F23" s="30">
        <v>1396</v>
      </c>
      <c r="G23" s="30">
        <v>1490</v>
      </c>
      <c r="H23" s="30">
        <v>1632</v>
      </c>
      <c r="I23" s="30">
        <v>1582</v>
      </c>
      <c r="J23" s="30">
        <v>1701</v>
      </c>
      <c r="K23" s="30">
        <v>1897</v>
      </c>
      <c r="L23" s="31">
        <f t="shared" si="9"/>
        <v>196</v>
      </c>
      <c r="M23" s="32">
        <f t="shared" si="10"/>
        <v>0.11522633744855967</v>
      </c>
      <c r="N23" s="33">
        <f t="shared" si="7"/>
        <v>0.27315436241610741</v>
      </c>
      <c r="O23" s="42">
        <f t="shared" si="8"/>
        <v>0.35017793594306051</v>
      </c>
      <c r="P23" s="58"/>
    </row>
    <row r="24" spans="1:16" x14ac:dyDescent="0.2">
      <c r="A24" s="6" t="s">
        <v>46</v>
      </c>
      <c r="B24" s="5">
        <v>159</v>
      </c>
      <c r="C24" s="5">
        <v>189</v>
      </c>
      <c r="D24" s="5">
        <v>174.5</v>
      </c>
      <c r="E24" s="5">
        <v>175.5</v>
      </c>
      <c r="F24" s="5">
        <v>231</v>
      </c>
      <c r="G24" s="5">
        <v>232</v>
      </c>
      <c r="H24" s="5">
        <v>203.5</v>
      </c>
      <c r="I24" s="5">
        <v>198</v>
      </c>
      <c r="J24" s="5">
        <v>102</v>
      </c>
      <c r="K24" s="5">
        <v>42.5</v>
      </c>
      <c r="L24" s="14">
        <f t="shared" ref="L24" si="11">K24-J24</f>
        <v>-59.5</v>
      </c>
      <c r="M24" s="15">
        <f t="shared" ref="M24" si="12">IFERROR((K24-J24)/J24,"n/a")</f>
        <v>-0.58333333333333337</v>
      </c>
      <c r="N24" s="11">
        <f t="shared" si="7"/>
        <v>-0.81681034482758619</v>
      </c>
      <c r="O24" s="11">
        <f t="shared" si="8"/>
        <v>-0.73270440251572322</v>
      </c>
      <c r="P24" s="21"/>
    </row>
    <row r="25" spans="1:16" x14ac:dyDescent="0.2">
      <c r="A25" s="28" t="s">
        <v>47</v>
      </c>
      <c r="B25" s="29">
        <v>127.5</v>
      </c>
      <c r="C25" s="29">
        <v>0</v>
      </c>
      <c r="D25" s="29">
        <v>0</v>
      </c>
      <c r="E25" s="29">
        <v>91</v>
      </c>
      <c r="F25" s="29">
        <v>84</v>
      </c>
      <c r="G25" s="29">
        <v>0</v>
      </c>
      <c r="H25" s="29">
        <v>0</v>
      </c>
      <c r="I25" s="29">
        <v>0</v>
      </c>
      <c r="J25" s="29">
        <v>207</v>
      </c>
      <c r="K25" s="29">
        <v>175</v>
      </c>
      <c r="L25" s="31">
        <f t="shared" ref="L25" si="13">K25-J25</f>
        <v>-32</v>
      </c>
      <c r="M25" s="32">
        <f t="shared" ref="M25" si="14">IFERROR((K25-J25)/J25,"n/a")</f>
        <v>-0.15458937198067632</v>
      </c>
      <c r="N25" s="33" t="str">
        <f t="shared" si="7"/>
        <v>n/a</v>
      </c>
      <c r="O25" s="42">
        <f t="shared" si="8"/>
        <v>0.37254901960784315</v>
      </c>
      <c r="P25" s="58"/>
    </row>
    <row r="26" spans="1:16" x14ac:dyDescent="0.2">
      <c r="A26" s="6" t="s">
        <v>126</v>
      </c>
      <c r="B26" s="5">
        <v>0</v>
      </c>
      <c r="C26" s="5">
        <v>60</v>
      </c>
      <c r="D26" s="5">
        <v>42</v>
      </c>
      <c r="E26" s="5">
        <v>0</v>
      </c>
      <c r="F26" s="5">
        <v>81</v>
      </c>
      <c r="G26" s="5">
        <v>75</v>
      </c>
      <c r="H26" s="5">
        <v>0</v>
      </c>
      <c r="I26" s="5">
        <v>0</v>
      </c>
      <c r="J26" s="5">
        <v>0</v>
      </c>
      <c r="K26" s="5">
        <v>0</v>
      </c>
      <c r="L26" s="14">
        <f t="shared" ref="L26" si="15">K26-J26</f>
        <v>0</v>
      </c>
      <c r="M26" s="15" t="str">
        <f t="shared" ref="M26" si="16">IFERROR((K26-J26)/J26,"n/a")</f>
        <v>n/a</v>
      </c>
      <c r="N26" s="11">
        <f t="shared" si="7"/>
        <v>-1</v>
      </c>
      <c r="O26" s="11" t="str">
        <f t="shared" si="8"/>
        <v>n/a</v>
      </c>
      <c r="P26" s="21"/>
    </row>
    <row r="27" spans="1:16" x14ac:dyDescent="0.2">
      <c r="A27" s="6"/>
      <c r="B27" s="5"/>
      <c r="C27" s="5"/>
      <c r="D27" s="5"/>
      <c r="E27" s="5"/>
      <c r="F27" s="5"/>
      <c r="G27" s="5"/>
      <c r="H27" s="5"/>
      <c r="I27" s="5"/>
      <c r="J27" s="5"/>
      <c r="K27" s="5"/>
      <c r="L27" s="14"/>
      <c r="M27" s="15"/>
      <c r="N27" s="11"/>
      <c r="O27" s="11"/>
      <c r="P27" s="21"/>
    </row>
    <row r="28" spans="1:16" x14ac:dyDescent="0.2">
      <c r="A28" s="4" t="s">
        <v>176</v>
      </c>
      <c r="B28" s="18">
        <f>SUM(B29:B39)</f>
        <v>13100.5</v>
      </c>
      <c r="C28" s="18">
        <f t="shared" ref="C28:K28" si="17">SUM(C29:C39)</f>
        <v>13346</v>
      </c>
      <c r="D28" s="18">
        <f t="shared" si="17"/>
        <v>16129.5</v>
      </c>
      <c r="E28" s="18">
        <f t="shared" si="17"/>
        <v>18694</v>
      </c>
      <c r="F28" s="18">
        <f t="shared" si="17"/>
        <v>20500.5</v>
      </c>
      <c r="G28" s="18">
        <f t="shared" si="17"/>
        <v>20447</v>
      </c>
      <c r="H28" s="18">
        <f t="shared" si="17"/>
        <v>19754.5</v>
      </c>
      <c r="I28" s="18">
        <f t="shared" si="17"/>
        <v>20737.5</v>
      </c>
      <c r="J28" s="18">
        <f t="shared" si="17"/>
        <v>20591.5</v>
      </c>
      <c r="K28" s="18">
        <f t="shared" si="17"/>
        <v>22528</v>
      </c>
      <c r="L28" s="19">
        <f>K28-J28</f>
        <v>1936.5</v>
      </c>
      <c r="M28" s="20">
        <f t="shared" si="10"/>
        <v>9.4043658791248819E-2</v>
      </c>
      <c r="N28" s="21">
        <f>IFERROR((K28-G28)/G28,"n/a")</f>
        <v>0.10177532156306549</v>
      </c>
      <c r="O28" s="21">
        <f>IFERROR((K28-B28)/B28,"n/a")</f>
        <v>0.71962902179306132</v>
      </c>
      <c r="P28" s="21"/>
    </row>
    <row r="29" spans="1:16" ht="12.6" customHeight="1" x14ac:dyDescent="0.2">
      <c r="A29" s="28" t="s">
        <v>48</v>
      </c>
      <c r="B29" s="29">
        <v>1611</v>
      </c>
      <c r="C29" s="30">
        <v>1752</v>
      </c>
      <c r="D29" s="29">
        <v>2438</v>
      </c>
      <c r="E29" s="29">
        <v>2732</v>
      </c>
      <c r="F29" s="30">
        <v>2789</v>
      </c>
      <c r="G29" s="30">
        <v>2669</v>
      </c>
      <c r="H29" s="30">
        <v>1908</v>
      </c>
      <c r="I29" s="30">
        <v>2007</v>
      </c>
      <c r="J29" s="30">
        <v>2002</v>
      </c>
      <c r="K29" s="30">
        <v>2172</v>
      </c>
      <c r="L29" s="31">
        <f t="shared" si="9"/>
        <v>170</v>
      </c>
      <c r="M29" s="32">
        <f t="shared" si="10"/>
        <v>8.4915084915084912E-2</v>
      </c>
      <c r="N29" s="42">
        <f>IFERROR((K29-G29)/G29,"n/a")</f>
        <v>-0.18621206444361185</v>
      </c>
      <c r="O29" s="42">
        <f>IFERROR((K29-B29)/B29,"n/a")</f>
        <v>0.34823091247672255</v>
      </c>
      <c r="P29" s="58"/>
    </row>
    <row r="30" spans="1:16" x14ac:dyDescent="0.2">
      <c r="A30" s="6" t="s">
        <v>129</v>
      </c>
      <c r="B30" s="5">
        <v>420</v>
      </c>
      <c r="C30" s="25">
        <v>385</v>
      </c>
      <c r="D30" s="5">
        <v>425</v>
      </c>
      <c r="E30" s="5">
        <v>460</v>
      </c>
      <c r="F30" s="25">
        <v>452</v>
      </c>
      <c r="G30" s="25">
        <v>335</v>
      </c>
      <c r="H30" s="25">
        <v>325</v>
      </c>
      <c r="I30" s="25">
        <v>409</v>
      </c>
      <c r="J30" s="25">
        <v>365</v>
      </c>
      <c r="K30" s="25">
        <v>353</v>
      </c>
      <c r="L30" s="14">
        <f t="shared" si="9"/>
        <v>-12</v>
      </c>
      <c r="M30" s="15">
        <f t="shared" si="10"/>
        <v>-3.287671232876712E-2</v>
      </c>
      <c r="N30" s="11">
        <f t="shared" ref="N30:N39" si="18">IFERROR((K30-G30)/G30,"n/a")</f>
        <v>5.3731343283582089E-2</v>
      </c>
      <c r="O30" s="11">
        <f t="shared" ref="O30:O39" si="19">IFERROR((K30-B30)/B30,"n/a")</f>
        <v>-0.15952380952380951</v>
      </c>
      <c r="P30" s="21"/>
    </row>
    <row r="31" spans="1:16" x14ac:dyDescent="0.2">
      <c r="A31" s="28" t="s">
        <v>130</v>
      </c>
      <c r="B31" s="29">
        <v>60.5</v>
      </c>
      <c r="C31" s="30">
        <v>201</v>
      </c>
      <c r="D31" s="29">
        <v>204</v>
      </c>
      <c r="E31" s="29">
        <v>420</v>
      </c>
      <c r="F31" s="30">
        <v>636</v>
      </c>
      <c r="G31" s="30">
        <v>823</v>
      </c>
      <c r="H31" s="30">
        <v>1007.5</v>
      </c>
      <c r="I31" s="30">
        <v>1224</v>
      </c>
      <c r="J31" s="30">
        <v>1330</v>
      </c>
      <c r="K31" s="30">
        <v>1449.5</v>
      </c>
      <c r="L31" s="31">
        <f t="shared" si="9"/>
        <v>119.5</v>
      </c>
      <c r="M31" s="32">
        <f t="shared" si="10"/>
        <v>8.9849624060150374E-2</v>
      </c>
      <c r="N31" s="42">
        <f t="shared" si="18"/>
        <v>0.76123936816524906</v>
      </c>
      <c r="O31" s="42">
        <f t="shared" si="19"/>
        <v>22.958677685950413</v>
      </c>
      <c r="P31" s="58"/>
    </row>
    <row r="32" spans="1:16" x14ac:dyDescent="0.2">
      <c r="A32" s="6" t="s">
        <v>131</v>
      </c>
      <c r="B32" s="5">
        <v>4969</v>
      </c>
      <c r="C32" s="25">
        <v>5397</v>
      </c>
      <c r="D32" s="5">
        <v>7651.5</v>
      </c>
      <c r="E32" s="5">
        <v>9862</v>
      </c>
      <c r="F32" s="25">
        <v>10560</v>
      </c>
      <c r="G32" s="25">
        <v>10629</v>
      </c>
      <c r="H32" s="25">
        <v>3577</v>
      </c>
      <c r="I32" s="25">
        <v>2839</v>
      </c>
      <c r="J32" s="25">
        <v>2993</v>
      </c>
      <c r="K32" s="25">
        <v>3225</v>
      </c>
      <c r="L32" s="14">
        <f t="shared" si="9"/>
        <v>232</v>
      </c>
      <c r="M32" s="15">
        <f t="shared" si="10"/>
        <v>7.7514199799532238E-2</v>
      </c>
      <c r="N32" s="11">
        <f t="shared" si="18"/>
        <v>-0.69658481512842219</v>
      </c>
      <c r="O32" s="11">
        <f t="shared" si="19"/>
        <v>-0.35097605151942041</v>
      </c>
      <c r="P32" s="21"/>
    </row>
    <row r="33" spans="1:16" x14ac:dyDescent="0.2">
      <c r="A33" s="28" t="s">
        <v>145</v>
      </c>
      <c r="B33" s="29">
        <v>0</v>
      </c>
      <c r="C33" s="30">
        <v>0</v>
      </c>
      <c r="D33" s="29">
        <v>0</v>
      </c>
      <c r="E33" s="29">
        <v>0</v>
      </c>
      <c r="F33" s="30">
        <v>0</v>
      </c>
      <c r="G33" s="30">
        <v>0</v>
      </c>
      <c r="H33" s="30">
        <v>901</v>
      </c>
      <c r="I33" s="30">
        <v>887</v>
      </c>
      <c r="J33" s="30">
        <v>840</v>
      </c>
      <c r="K33" s="30">
        <v>834</v>
      </c>
      <c r="L33" s="31">
        <f t="shared" si="9"/>
        <v>-6</v>
      </c>
      <c r="M33" s="32">
        <f t="shared" si="10"/>
        <v>-7.1428571428571426E-3</v>
      </c>
      <c r="N33" s="42" t="str">
        <f t="shared" si="18"/>
        <v>n/a</v>
      </c>
      <c r="O33" s="42" t="str">
        <f t="shared" si="19"/>
        <v>n/a</v>
      </c>
      <c r="P33" s="58"/>
    </row>
    <row r="34" spans="1:16" x14ac:dyDescent="0.2">
      <c r="A34" s="6" t="s">
        <v>156</v>
      </c>
      <c r="B34" s="5">
        <v>0</v>
      </c>
      <c r="C34" s="25">
        <v>0</v>
      </c>
      <c r="D34" s="5">
        <v>0</v>
      </c>
      <c r="E34" s="5">
        <v>0</v>
      </c>
      <c r="F34" s="25">
        <v>0</v>
      </c>
      <c r="G34" s="25">
        <v>0</v>
      </c>
      <c r="H34" s="25">
        <v>6599</v>
      </c>
      <c r="I34" s="25">
        <v>7200</v>
      </c>
      <c r="J34" s="25">
        <v>6708</v>
      </c>
      <c r="K34" s="25">
        <v>6946</v>
      </c>
      <c r="L34" s="14">
        <f t="shared" si="9"/>
        <v>238</v>
      </c>
      <c r="M34" s="15">
        <f t="shared" si="10"/>
        <v>3.5480023852116876E-2</v>
      </c>
      <c r="N34" s="11" t="str">
        <f t="shared" si="18"/>
        <v>n/a</v>
      </c>
      <c r="O34" s="11" t="str">
        <f t="shared" si="19"/>
        <v>n/a</v>
      </c>
      <c r="P34" s="21"/>
    </row>
    <row r="35" spans="1:16" x14ac:dyDescent="0.2">
      <c r="A35" s="28" t="s">
        <v>157</v>
      </c>
      <c r="B35" s="29">
        <v>0</v>
      </c>
      <c r="C35" s="30">
        <v>0</v>
      </c>
      <c r="D35" s="29">
        <v>0</v>
      </c>
      <c r="E35" s="29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820.5</v>
      </c>
      <c r="L35" s="31">
        <f t="shared" si="9"/>
        <v>820.5</v>
      </c>
      <c r="M35" s="32" t="str">
        <f t="shared" si="10"/>
        <v>n/a</v>
      </c>
      <c r="N35" s="42" t="str">
        <f t="shared" si="18"/>
        <v>n/a</v>
      </c>
      <c r="O35" s="42" t="str">
        <f t="shared" si="19"/>
        <v>n/a</v>
      </c>
      <c r="P35" s="58"/>
    </row>
    <row r="36" spans="1:16" x14ac:dyDescent="0.2">
      <c r="A36" s="6" t="s">
        <v>49</v>
      </c>
      <c r="B36" s="5">
        <v>3686</v>
      </c>
      <c r="C36" s="25">
        <v>3152</v>
      </c>
      <c r="D36" s="5">
        <v>3126</v>
      </c>
      <c r="E36" s="5">
        <v>2653</v>
      </c>
      <c r="F36" s="25">
        <v>2451.5</v>
      </c>
      <c r="G36" s="25">
        <v>2381.5</v>
      </c>
      <c r="H36" s="25">
        <v>2101</v>
      </c>
      <c r="I36" s="25">
        <v>2264</v>
      </c>
      <c r="J36" s="25">
        <v>1837</v>
      </c>
      <c r="K36" s="25">
        <v>1747</v>
      </c>
      <c r="L36" s="14">
        <f t="shared" si="9"/>
        <v>-90</v>
      </c>
      <c r="M36" s="15">
        <f t="shared" si="10"/>
        <v>-4.8992923244420249E-2</v>
      </c>
      <c r="N36" s="11">
        <f t="shared" si="18"/>
        <v>-0.26642872139407936</v>
      </c>
      <c r="O36" s="11">
        <f t="shared" si="19"/>
        <v>-0.52604449267498643</v>
      </c>
      <c r="P36" s="21"/>
    </row>
    <row r="37" spans="1:16" x14ac:dyDescent="0.2">
      <c r="A37" s="28" t="s">
        <v>50</v>
      </c>
      <c r="B37" s="29">
        <v>2228</v>
      </c>
      <c r="C37" s="30">
        <v>2327</v>
      </c>
      <c r="D37" s="29">
        <v>2207</v>
      </c>
      <c r="E37" s="29">
        <v>2309</v>
      </c>
      <c r="F37" s="30">
        <v>2111</v>
      </c>
      <c r="G37" s="30">
        <v>2064</v>
      </c>
      <c r="H37" s="30">
        <v>2120</v>
      </c>
      <c r="I37" s="30">
        <v>2349</v>
      </c>
      <c r="J37" s="30">
        <v>2596</v>
      </c>
      <c r="K37" s="30">
        <v>2705</v>
      </c>
      <c r="L37" s="31">
        <f t="shared" si="9"/>
        <v>109</v>
      </c>
      <c r="M37" s="32">
        <f t="shared" si="10"/>
        <v>4.198767334360555E-2</v>
      </c>
      <c r="N37" s="42">
        <f t="shared" si="18"/>
        <v>0.31056201550387597</v>
      </c>
      <c r="O37" s="42">
        <f t="shared" si="19"/>
        <v>0.21409335727109516</v>
      </c>
      <c r="P37" s="58"/>
    </row>
    <row r="38" spans="1:16" x14ac:dyDescent="0.2">
      <c r="A38" s="6" t="s">
        <v>158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971.5</v>
      </c>
      <c r="K38" s="5">
        <v>846</v>
      </c>
      <c r="L38" s="14">
        <f t="shared" ref="L38" si="20">K38-J38</f>
        <v>-125.5</v>
      </c>
      <c r="M38" s="15">
        <f t="shared" ref="M38" si="21">IFERROR((K38-J38)/J38,"n/a")</f>
        <v>-0.12918167781780751</v>
      </c>
      <c r="N38" s="11" t="str">
        <f t="shared" si="18"/>
        <v>n/a</v>
      </c>
      <c r="O38" s="11" t="str">
        <f t="shared" si="19"/>
        <v>n/a</v>
      </c>
      <c r="P38" s="21"/>
    </row>
    <row r="39" spans="1:16" x14ac:dyDescent="0.2">
      <c r="A39" s="38" t="s">
        <v>179</v>
      </c>
      <c r="B39" s="39">
        <v>126</v>
      </c>
      <c r="C39" s="39">
        <v>132</v>
      </c>
      <c r="D39" s="39">
        <v>78</v>
      </c>
      <c r="E39" s="39">
        <v>258</v>
      </c>
      <c r="F39" s="39">
        <v>1501</v>
      </c>
      <c r="G39" s="39">
        <v>1545.5</v>
      </c>
      <c r="H39" s="39">
        <v>1216</v>
      </c>
      <c r="I39" s="39">
        <v>1558.5</v>
      </c>
      <c r="J39" s="39">
        <v>949</v>
      </c>
      <c r="K39" s="39">
        <v>1430</v>
      </c>
      <c r="L39" s="40">
        <f t="shared" ref="L39" si="22">K39-J39</f>
        <v>481</v>
      </c>
      <c r="M39" s="41">
        <f t="shared" ref="M39" si="23">IFERROR((K39-J39)/J39,"n/a")</f>
        <v>0.50684931506849318</v>
      </c>
      <c r="N39" s="42">
        <f t="shared" si="18"/>
        <v>-7.4733096085409248E-2</v>
      </c>
      <c r="O39" s="42">
        <f t="shared" si="19"/>
        <v>10.34920634920635</v>
      </c>
      <c r="P39" s="49"/>
    </row>
    <row r="40" spans="1:16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14"/>
      <c r="M40" s="15"/>
      <c r="N40" s="11"/>
      <c r="O40" s="11"/>
      <c r="P40" s="21"/>
    </row>
    <row r="41" spans="1:16" x14ac:dyDescent="0.2">
      <c r="A41" s="4" t="s">
        <v>20</v>
      </c>
      <c r="B41" s="18">
        <f t="shared" ref="B41:K41" si="24">SUM(B42:B50)</f>
        <v>18433.25</v>
      </c>
      <c r="C41" s="18">
        <f t="shared" si="24"/>
        <v>19203</v>
      </c>
      <c r="D41" s="18">
        <f t="shared" si="24"/>
        <v>18913.5</v>
      </c>
      <c r="E41" s="18">
        <f t="shared" si="24"/>
        <v>19310.75</v>
      </c>
      <c r="F41" s="18">
        <f t="shared" si="24"/>
        <v>17949.25</v>
      </c>
      <c r="G41" s="18">
        <f t="shared" si="24"/>
        <v>21378.75</v>
      </c>
      <c r="H41" s="18">
        <f t="shared" si="24"/>
        <v>27945</v>
      </c>
      <c r="I41" s="18">
        <f t="shared" si="24"/>
        <v>24524.5</v>
      </c>
      <c r="J41" s="18">
        <f t="shared" si="24"/>
        <v>20293.5</v>
      </c>
      <c r="K41" s="18">
        <f t="shared" si="24"/>
        <v>20276</v>
      </c>
      <c r="L41" s="19">
        <f>K41-J41</f>
        <v>-17.5</v>
      </c>
      <c r="M41" s="20">
        <f t="shared" ref="M41" si="25">IFERROR((K41-J41)/J41,"n/a")</f>
        <v>-8.6234508586493217E-4</v>
      </c>
      <c r="N41" s="21">
        <f>IFERROR((K41-G41)/G41,"n/a")</f>
        <v>-5.1581593872420041E-2</v>
      </c>
      <c r="O41" s="21">
        <f>IFERROR((K41-B41)/B41,"n/a")</f>
        <v>9.9968806368925717E-2</v>
      </c>
      <c r="P41" s="21"/>
    </row>
    <row r="42" spans="1:16" ht="12.6" customHeight="1" x14ac:dyDescent="0.2">
      <c r="A42" s="28" t="s">
        <v>132</v>
      </c>
      <c r="B42" s="30">
        <v>2717</v>
      </c>
      <c r="C42" s="30">
        <v>2887</v>
      </c>
      <c r="D42" s="30">
        <v>2925.75</v>
      </c>
      <c r="E42" s="30">
        <v>2988</v>
      </c>
      <c r="F42" s="30">
        <v>2856</v>
      </c>
      <c r="G42" s="30">
        <v>2775</v>
      </c>
      <c r="H42" s="30">
        <v>2730</v>
      </c>
      <c r="I42" s="30">
        <v>2828</v>
      </c>
      <c r="J42" s="30">
        <v>3150.5</v>
      </c>
      <c r="K42" s="30">
        <v>3204</v>
      </c>
      <c r="L42" s="31">
        <f t="shared" si="9"/>
        <v>53.5</v>
      </c>
      <c r="M42" s="32">
        <f t="shared" si="10"/>
        <v>1.6981431518806538E-2</v>
      </c>
      <c r="N42" s="42">
        <f>IFERROR((K42-G42)/G42,"n/a")</f>
        <v>0.1545945945945946</v>
      </c>
      <c r="O42" s="42">
        <f>IFERROR((K42-B42)/B42,"n/a")</f>
        <v>0.17924181082075819</v>
      </c>
      <c r="P42" s="58"/>
    </row>
    <row r="43" spans="1:16" x14ac:dyDescent="0.2">
      <c r="A43" s="6" t="s">
        <v>51</v>
      </c>
      <c r="B43" s="25">
        <v>2736</v>
      </c>
      <c r="C43" s="25">
        <v>2365</v>
      </c>
      <c r="D43" s="25">
        <v>2455</v>
      </c>
      <c r="E43" s="25">
        <v>1927</v>
      </c>
      <c r="F43" s="25">
        <v>1843</v>
      </c>
      <c r="G43" s="25">
        <v>3311</v>
      </c>
      <c r="H43" s="25">
        <v>3574</v>
      </c>
      <c r="I43" s="25">
        <v>3226</v>
      </c>
      <c r="J43" s="25">
        <v>3156</v>
      </c>
      <c r="K43" s="25">
        <v>3066</v>
      </c>
      <c r="L43" s="14">
        <f t="shared" ref="L43:L81" si="26">K43-J43</f>
        <v>-90</v>
      </c>
      <c r="M43" s="15">
        <f t="shared" ref="M43:M81" si="27">IFERROR((K43-J43)/J43,"n/a")</f>
        <v>-2.8517110266159697E-2</v>
      </c>
      <c r="N43" s="11">
        <f t="shared" ref="N43:N50" si="28">IFERROR((K43-G43)/G43,"n/a")</f>
        <v>-7.399577167019028E-2</v>
      </c>
      <c r="O43" s="11">
        <f t="shared" ref="O43:O50" si="29">IFERROR((K43-B43)/B43,"n/a")</f>
        <v>0.1206140350877193</v>
      </c>
      <c r="P43" s="21"/>
    </row>
    <row r="44" spans="1:16" x14ac:dyDescent="0.2">
      <c r="A44" s="28" t="s">
        <v>52</v>
      </c>
      <c r="B44" s="30">
        <v>3380</v>
      </c>
      <c r="C44" s="30">
        <v>3287</v>
      </c>
      <c r="D44" s="30">
        <v>3463</v>
      </c>
      <c r="E44" s="30">
        <v>3699</v>
      </c>
      <c r="F44" s="30">
        <v>3137</v>
      </c>
      <c r="G44" s="30">
        <v>3468</v>
      </c>
      <c r="H44" s="30">
        <v>3688</v>
      </c>
      <c r="I44" s="30">
        <v>3648</v>
      </c>
      <c r="J44" s="30">
        <v>3219.5</v>
      </c>
      <c r="K44" s="30">
        <v>2675.5</v>
      </c>
      <c r="L44" s="31">
        <f t="shared" si="26"/>
        <v>-544</v>
      </c>
      <c r="M44" s="32">
        <f t="shared" si="27"/>
        <v>-0.16897033700885231</v>
      </c>
      <c r="N44" s="42">
        <f t="shared" si="28"/>
        <v>-0.22851787773933102</v>
      </c>
      <c r="O44" s="42">
        <f t="shared" si="29"/>
        <v>-0.20843195266272188</v>
      </c>
      <c r="P44" s="58"/>
    </row>
    <row r="45" spans="1:16" x14ac:dyDescent="0.2">
      <c r="A45" s="6" t="s">
        <v>133</v>
      </c>
      <c r="B45" s="25">
        <v>4551</v>
      </c>
      <c r="C45" s="25">
        <v>4769</v>
      </c>
      <c r="D45" s="25">
        <v>4444.5</v>
      </c>
      <c r="E45" s="25">
        <v>4163.5</v>
      </c>
      <c r="F45" s="25">
        <v>3411.5</v>
      </c>
      <c r="G45" s="25">
        <v>3120.5</v>
      </c>
      <c r="H45" s="25">
        <v>3097.5</v>
      </c>
      <c r="I45" s="25">
        <v>3155.5</v>
      </c>
      <c r="J45" s="25">
        <v>3317.5</v>
      </c>
      <c r="K45" s="25">
        <v>3517</v>
      </c>
      <c r="L45" s="14">
        <f t="shared" si="26"/>
        <v>199.5</v>
      </c>
      <c r="M45" s="15">
        <f t="shared" si="27"/>
        <v>6.0135644310474752E-2</v>
      </c>
      <c r="N45" s="11">
        <f t="shared" si="28"/>
        <v>0.127062970677776</v>
      </c>
      <c r="O45" s="11">
        <f t="shared" si="29"/>
        <v>-0.22720281256866623</v>
      </c>
      <c r="P45" s="21"/>
    </row>
    <row r="46" spans="1:16" x14ac:dyDescent="0.2">
      <c r="A46" s="28" t="s">
        <v>98</v>
      </c>
      <c r="B46" s="30">
        <v>688</v>
      </c>
      <c r="C46" s="30">
        <v>955</v>
      </c>
      <c r="D46" s="30">
        <v>951.75</v>
      </c>
      <c r="E46" s="30">
        <v>1235.75</v>
      </c>
      <c r="F46" s="30">
        <v>925.25</v>
      </c>
      <c r="G46" s="30">
        <v>765.75</v>
      </c>
      <c r="H46" s="30">
        <v>551</v>
      </c>
      <c r="I46" s="30">
        <v>689</v>
      </c>
      <c r="J46" s="30">
        <v>561</v>
      </c>
      <c r="K46" s="30">
        <v>715</v>
      </c>
      <c r="L46" s="31">
        <f t="shared" si="26"/>
        <v>154</v>
      </c>
      <c r="M46" s="32">
        <f t="shared" si="27"/>
        <v>0.27450980392156865</v>
      </c>
      <c r="N46" s="42">
        <f t="shared" si="28"/>
        <v>-6.6274893894874301E-2</v>
      </c>
      <c r="O46" s="42">
        <f t="shared" si="29"/>
        <v>3.9244186046511628E-2</v>
      </c>
      <c r="P46" s="58"/>
    </row>
    <row r="47" spans="1:16" x14ac:dyDescent="0.2">
      <c r="A47" s="6" t="s">
        <v>144</v>
      </c>
      <c r="B47" s="25">
        <v>314</v>
      </c>
      <c r="C47" s="25">
        <v>369</v>
      </c>
      <c r="D47" s="25">
        <v>428</v>
      </c>
      <c r="E47" s="25">
        <v>585</v>
      </c>
      <c r="F47" s="25">
        <v>700</v>
      </c>
      <c r="G47" s="25">
        <v>454</v>
      </c>
      <c r="H47" s="25">
        <v>1409</v>
      </c>
      <c r="I47" s="25">
        <v>1679</v>
      </c>
      <c r="J47" s="25">
        <v>1684</v>
      </c>
      <c r="K47" s="25">
        <v>1740</v>
      </c>
      <c r="L47" s="14">
        <f t="shared" si="26"/>
        <v>56</v>
      </c>
      <c r="M47" s="15">
        <f t="shared" si="27"/>
        <v>3.3254156769596199E-2</v>
      </c>
      <c r="N47" s="11">
        <f t="shared" si="28"/>
        <v>2.8325991189427313</v>
      </c>
      <c r="O47" s="11">
        <f t="shared" si="29"/>
        <v>4.5414012738853504</v>
      </c>
      <c r="P47" s="21"/>
    </row>
    <row r="48" spans="1:16" x14ac:dyDescent="0.2">
      <c r="A48" s="28" t="s">
        <v>137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508</v>
      </c>
      <c r="H48" s="30">
        <v>494</v>
      </c>
      <c r="I48" s="30">
        <v>740</v>
      </c>
      <c r="J48" s="30">
        <v>714</v>
      </c>
      <c r="K48" s="30">
        <v>1006</v>
      </c>
      <c r="L48" s="31">
        <f t="shared" si="26"/>
        <v>292</v>
      </c>
      <c r="M48" s="32">
        <f t="shared" si="27"/>
        <v>0.40896358543417366</v>
      </c>
      <c r="N48" s="42">
        <f t="shared" si="28"/>
        <v>0.98031496062992129</v>
      </c>
      <c r="O48" s="42" t="str">
        <f t="shared" si="29"/>
        <v>n/a</v>
      </c>
      <c r="P48" s="58"/>
    </row>
    <row r="49" spans="1:16" x14ac:dyDescent="0.2">
      <c r="A49" s="22" t="s">
        <v>134</v>
      </c>
      <c r="B49" s="25">
        <v>3628</v>
      </c>
      <c r="C49" s="25">
        <v>3903</v>
      </c>
      <c r="D49" s="25">
        <v>3488</v>
      </c>
      <c r="E49" s="25">
        <v>4022</v>
      </c>
      <c r="F49" s="25">
        <v>4558</v>
      </c>
      <c r="G49" s="25">
        <v>5976</v>
      </c>
      <c r="H49" s="25">
        <v>12391</v>
      </c>
      <c r="I49" s="25">
        <v>8559</v>
      </c>
      <c r="J49" s="25">
        <v>4491</v>
      </c>
      <c r="K49" s="25">
        <v>4351</v>
      </c>
      <c r="L49" s="14">
        <f t="shared" si="26"/>
        <v>-140</v>
      </c>
      <c r="M49" s="15">
        <f t="shared" si="27"/>
        <v>-3.1173458027165441E-2</v>
      </c>
      <c r="N49" s="11">
        <f t="shared" si="28"/>
        <v>-0.27192101740294511</v>
      </c>
      <c r="O49" s="11">
        <f t="shared" si="29"/>
        <v>0.19928335170893055</v>
      </c>
      <c r="P49" s="21"/>
    </row>
    <row r="50" spans="1:16" ht="12.6" customHeight="1" x14ac:dyDescent="0.2">
      <c r="A50" s="34" t="s">
        <v>53</v>
      </c>
      <c r="B50" s="30">
        <v>419.25</v>
      </c>
      <c r="C50" s="30">
        <v>668</v>
      </c>
      <c r="D50" s="30">
        <v>757.5</v>
      </c>
      <c r="E50" s="30">
        <v>690.5</v>
      </c>
      <c r="F50" s="30">
        <v>518.5</v>
      </c>
      <c r="G50" s="30">
        <v>1000.5</v>
      </c>
      <c r="H50" s="30">
        <v>10.5</v>
      </c>
      <c r="I50" s="30">
        <v>0</v>
      </c>
      <c r="J50" s="30">
        <v>0</v>
      </c>
      <c r="K50" s="30">
        <v>1.5</v>
      </c>
      <c r="L50" s="31">
        <f t="shared" si="26"/>
        <v>1.5</v>
      </c>
      <c r="M50" s="32" t="str">
        <f t="shared" si="27"/>
        <v>n/a</v>
      </c>
      <c r="N50" s="42">
        <f t="shared" si="28"/>
        <v>-0.99850074962518742</v>
      </c>
      <c r="O50" s="42">
        <f t="shared" si="29"/>
        <v>-0.99642218246869407</v>
      </c>
      <c r="P50" s="58"/>
    </row>
    <row r="51" spans="1:16" x14ac:dyDescent="0.2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14"/>
      <c r="M51" s="15"/>
      <c r="N51" s="11"/>
      <c r="O51" s="11"/>
      <c r="P51" s="21"/>
    </row>
    <row r="52" spans="1:16" x14ac:dyDescent="0.2">
      <c r="A52" s="4" t="s">
        <v>21</v>
      </c>
      <c r="B52" s="18">
        <f>SUM(B53:B66)</f>
        <v>10565</v>
      </c>
      <c r="C52" s="18">
        <f t="shared" ref="C52" si="30">SUM(C53:C66)</f>
        <v>10650.5</v>
      </c>
      <c r="D52" s="18">
        <f t="shared" ref="D52:K52" si="31">SUM(D53:D66)</f>
        <v>12283</v>
      </c>
      <c r="E52" s="18">
        <f t="shared" si="31"/>
        <v>12691</v>
      </c>
      <c r="F52" s="18">
        <f t="shared" si="31"/>
        <v>12339</v>
      </c>
      <c r="G52" s="18">
        <f t="shared" si="31"/>
        <v>12639.5</v>
      </c>
      <c r="H52" s="18">
        <f t="shared" si="31"/>
        <v>13449.5</v>
      </c>
      <c r="I52" s="18">
        <f t="shared" si="31"/>
        <v>14596.5</v>
      </c>
      <c r="J52" s="18">
        <f t="shared" si="31"/>
        <v>13464.5</v>
      </c>
      <c r="K52" s="18">
        <f t="shared" si="31"/>
        <v>13247</v>
      </c>
      <c r="L52" s="19">
        <f>K52-J52</f>
        <v>-217.5</v>
      </c>
      <c r="M52" s="20">
        <f t="shared" si="27"/>
        <v>-1.6153589067547998E-2</v>
      </c>
      <c r="N52" s="21">
        <f>IFERROR((K52-G52)/G52,"n/a")</f>
        <v>4.8063610111159463E-2</v>
      </c>
      <c r="O52" s="21">
        <f>IFERROR((K52-B52)/B52,"n/a")</f>
        <v>0.25385707524846191</v>
      </c>
      <c r="P52" s="21"/>
    </row>
    <row r="53" spans="1:16" x14ac:dyDescent="0.2">
      <c r="A53" s="28" t="s">
        <v>54</v>
      </c>
      <c r="B53" s="29">
        <v>302</v>
      </c>
      <c r="C53" s="30">
        <v>279</v>
      </c>
      <c r="D53" s="29">
        <v>252</v>
      </c>
      <c r="E53" s="29">
        <v>183</v>
      </c>
      <c r="F53" s="30">
        <v>184</v>
      </c>
      <c r="G53" s="30">
        <v>295</v>
      </c>
      <c r="H53" s="30">
        <v>275</v>
      </c>
      <c r="I53" s="30">
        <v>309</v>
      </c>
      <c r="J53" s="30">
        <v>236</v>
      </c>
      <c r="K53" s="30">
        <v>222</v>
      </c>
      <c r="L53" s="31">
        <f t="shared" si="26"/>
        <v>-14</v>
      </c>
      <c r="M53" s="32">
        <f t="shared" si="27"/>
        <v>-5.9322033898305086E-2</v>
      </c>
      <c r="N53" s="33">
        <f>IFERROR((K53-G53)/G53,"n/a")</f>
        <v>-0.24745762711864408</v>
      </c>
      <c r="O53" s="42">
        <f>IFERROR((K53-B53)/B53,"n/a")</f>
        <v>-0.26490066225165565</v>
      </c>
      <c r="P53" s="58"/>
    </row>
    <row r="54" spans="1:16" x14ac:dyDescent="0.2">
      <c r="A54" s="6" t="s">
        <v>55</v>
      </c>
      <c r="B54" s="5">
        <v>513</v>
      </c>
      <c r="C54" s="25">
        <v>615</v>
      </c>
      <c r="D54" s="5">
        <v>711</v>
      </c>
      <c r="E54" s="5">
        <v>768</v>
      </c>
      <c r="F54" s="25">
        <v>708</v>
      </c>
      <c r="G54" s="25">
        <v>768</v>
      </c>
      <c r="H54" s="25">
        <v>864</v>
      </c>
      <c r="I54" s="25">
        <v>849</v>
      </c>
      <c r="J54" s="25">
        <v>840</v>
      </c>
      <c r="K54" s="25">
        <v>570</v>
      </c>
      <c r="L54" s="14">
        <f t="shared" si="26"/>
        <v>-270</v>
      </c>
      <c r="M54" s="15">
        <f t="shared" si="27"/>
        <v>-0.32142857142857145</v>
      </c>
      <c r="N54" s="11">
        <f t="shared" ref="N54:N66" si="32">IFERROR((K54-G54)/G54,"n/a")</f>
        <v>-0.2578125</v>
      </c>
      <c r="O54" s="11">
        <f t="shared" ref="O54:O66" si="33">IFERROR((K54-B54)/B54,"n/a")</f>
        <v>0.1111111111111111</v>
      </c>
      <c r="P54" s="21"/>
    </row>
    <row r="55" spans="1:16" x14ac:dyDescent="0.2">
      <c r="A55" s="28" t="s">
        <v>56</v>
      </c>
      <c r="B55" s="29">
        <v>599</v>
      </c>
      <c r="C55" s="30">
        <v>568</v>
      </c>
      <c r="D55" s="29">
        <v>602</v>
      </c>
      <c r="E55" s="29">
        <v>685</v>
      </c>
      <c r="F55" s="30">
        <v>598</v>
      </c>
      <c r="G55" s="30">
        <v>536</v>
      </c>
      <c r="H55" s="30">
        <v>563</v>
      </c>
      <c r="I55" s="30">
        <v>626</v>
      </c>
      <c r="J55" s="30">
        <v>625</v>
      </c>
      <c r="K55" s="30">
        <v>654</v>
      </c>
      <c r="L55" s="31">
        <f t="shared" si="26"/>
        <v>29</v>
      </c>
      <c r="M55" s="32">
        <f t="shared" si="27"/>
        <v>4.6399999999999997E-2</v>
      </c>
      <c r="N55" s="33">
        <f t="shared" si="32"/>
        <v>0.22014925373134328</v>
      </c>
      <c r="O55" s="42">
        <f t="shared" si="33"/>
        <v>9.1819699499165269E-2</v>
      </c>
      <c r="P55" s="58"/>
    </row>
    <row r="56" spans="1:16" x14ac:dyDescent="0.2">
      <c r="A56" s="6" t="s">
        <v>57</v>
      </c>
      <c r="B56" s="5">
        <v>1149</v>
      </c>
      <c r="C56" s="25">
        <v>1299</v>
      </c>
      <c r="D56" s="5">
        <v>1054</v>
      </c>
      <c r="E56" s="5">
        <v>1152</v>
      </c>
      <c r="F56" s="25">
        <v>1266</v>
      </c>
      <c r="G56" s="25">
        <v>1239</v>
      </c>
      <c r="H56" s="25">
        <v>1347</v>
      </c>
      <c r="I56" s="25">
        <v>1394</v>
      </c>
      <c r="J56" s="25">
        <v>1326.5</v>
      </c>
      <c r="K56" s="25">
        <v>1242</v>
      </c>
      <c r="L56" s="14">
        <f t="shared" si="26"/>
        <v>-84.5</v>
      </c>
      <c r="M56" s="15">
        <f t="shared" si="27"/>
        <v>-6.370147003392386E-2</v>
      </c>
      <c r="N56" s="11">
        <f t="shared" si="32"/>
        <v>2.4213075060532689E-3</v>
      </c>
      <c r="O56" s="11">
        <f t="shared" si="33"/>
        <v>8.0939947780678853E-2</v>
      </c>
      <c r="P56" s="21"/>
    </row>
    <row r="57" spans="1:16" x14ac:dyDescent="0.2">
      <c r="A57" s="28" t="s">
        <v>58</v>
      </c>
      <c r="B57" s="29">
        <v>783</v>
      </c>
      <c r="C57" s="30">
        <v>857</v>
      </c>
      <c r="D57" s="29">
        <v>779</v>
      </c>
      <c r="E57" s="29">
        <v>868</v>
      </c>
      <c r="F57" s="30">
        <v>765</v>
      </c>
      <c r="G57" s="30">
        <v>868</v>
      </c>
      <c r="H57" s="30">
        <v>914</v>
      </c>
      <c r="I57" s="30">
        <v>903</v>
      </c>
      <c r="J57" s="30">
        <v>1018</v>
      </c>
      <c r="K57" s="30">
        <v>1018</v>
      </c>
      <c r="L57" s="31">
        <f t="shared" si="26"/>
        <v>0</v>
      </c>
      <c r="M57" s="32">
        <f t="shared" si="27"/>
        <v>0</v>
      </c>
      <c r="N57" s="33">
        <f t="shared" si="32"/>
        <v>0.1728110599078341</v>
      </c>
      <c r="O57" s="42">
        <f t="shared" si="33"/>
        <v>0.30012771392081738</v>
      </c>
      <c r="P57" s="58"/>
    </row>
    <row r="58" spans="1:16" x14ac:dyDescent="0.2">
      <c r="A58" s="6" t="s">
        <v>59</v>
      </c>
      <c r="B58" s="5">
        <v>399</v>
      </c>
      <c r="C58" s="25">
        <v>359</v>
      </c>
      <c r="D58" s="5">
        <v>478</v>
      </c>
      <c r="E58" s="5">
        <v>349</v>
      </c>
      <c r="F58" s="25">
        <v>354</v>
      </c>
      <c r="G58" s="25">
        <v>276</v>
      </c>
      <c r="H58" s="25">
        <v>315</v>
      </c>
      <c r="I58" s="25">
        <v>318</v>
      </c>
      <c r="J58" s="25">
        <v>311</v>
      </c>
      <c r="K58" s="25">
        <v>305</v>
      </c>
      <c r="L58" s="14">
        <f t="shared" si="26"/>
        <v>-6</v>
      </c>
      <c r="M58" s="15">
        <f t="shared" si="27"/>
        <v>-1.9292604501607719E-2</v>
      </c>
      <c r="N58" s="11">
        <f t="shared" si="32"/>
        <v>0.10507246376811594</v>
      </c>
      <c r="O58" s="11">
        <f t="shared" si="33"/>
        <v>-0.23558897243107768</v>
      </c>
      <c r="P58" s="21"/>
    </row>
    <row r="59" spans="1:16" ht="12.6" customHeight="1" x14ac:dyDescent="0.2">
      <c r="A59" s="28" t="s">
        <v>60</v>
      </c>
      <c r="B59" s="29">
        <v>863</v>
      </c>
      <c r="C59" s="30">
        <v>792</v>
      </c>
      <c r="D59" s="29">
        <v>820</v>
      </c>
      <c r="E59" s="29">
        <v>859</v>
      </c>
      <c r="F59" s="30">
        <v>792</v>
      </c>
      <c r="G59" s="30">
        <v>774</v>
      </c>
      <c r="H59" s="30">
        <v>769</v>
      </c>
      <c r="I59" s="30">
        <v>746</v>
      </c>
      <c r="J59" s="30">
        <v>772</v>
      </c>
      <c r="K59" s="30">
        <v>671</v>
      </c>
      <c r="L59" s="31">
        <f t="shared" si="26"/>
        <v>-101</v>
      </c>
      <c r="M59" s="32">
        <f t="shared" si="27"/>
        <v>-0.13082901554404144</v>
      </c>
      <c r="N59" s="33">
        <f t="shared" si="32"/>
        <v>-0.13307493540051679</v>
      </c>
      <c r="O59" s="42">
        <f t="shared" si="33"/>
        <v>-0.22247972190034762</v>
      </c>
      <c r="P59" s="58"/>
    </row>
    <row r="60" spans="1:16" x14ac:dyDescent="0.2">
      <c r="A60" s="6" t="s">
        <v>64</v>
      </c>
      <c r="B60" s="5">
        <v>1805.5</v>
      </c>
      <c r="C60" s="25">
        <v>1719</v>
      </c>
      <c r="D60" s="5">
        <v>2234</v>
      </c>
      <c r="E60" s="5">
        <v>2267.5</v>
      </c>
      <c r="F60" s="25">
        <v>2081</v>
      </c>
      <c r="G60" s="25">
        <v>2028</v>
      </c>
      <c r="H60" s="25">
        <v>2149</v>
      </c>
      <c r="I60" s="25">
        <v>2091</v>
      </c>
      <c r="J60" s="25">
        <v>1706.5</v>
      </c>
      <c r="K60" s="25">
        <v>1560.5</v>
      </c>
      <c r="L60" s="14">
        <f t="shared" si="26"/>
        <v>-146</v>
      </c>
      <c r="M60" s="15">
        <f t="shared" si="27"/>
        <v>-8.5555230002929972E-2</v>
      </c>
      <c r="N60" s="11">
        <f t="shared" si="32"/>
        <v>-0.23052268244575938</v>
      </c>
      <c r="O60" s="11">
        <f t="shared" si="33"/>
        <v>-0.13569648296870673</v>
      </c>
      <c r="P60" s="21"/>
    </row>
    <row r="61" spans="1:16" x14ac:dyDescent="0.2">
      <c r="A61" s="28" t="s">
        <v>61</v>
      </c>
      <c r="B61" s="29">
        <v>509.5</v>
      </c>
      <c r="C61" s="30">
        <v>544</v>
      </c>
      <c r="D61" s="29">
        <v>585</v>
      </c>
      <c r="E61" s="29">
        <v>679.5</v>
      </c>
      <c r="F61" s="30">
        <v>624</v>
      </c>
      <c r="G61" s="30">
        <v>681</v>
      </c>
      <c r="H61" s="30">
        <v>594</v>
      </c>
      <c r="I61" s="30">
        <v>586</v>
      </c>
      <c r="J61" s="30">
        <v>566</v>
      </c>
      <c r="K61" s="30">
        <v>512</v>
      </c>
      <c r="L61" s="31">
        <f t="shared" si="26"/>
        <v>-54</v>
      </c>
      <c r="M61" s="32">
        <f t="shared" si="27"/>
        <v>-9.5406360424028266E-2</v>
      </c>
      <c r="N61" s="33">
        <f t="shared" si="32"/>
        <v>-0.24816446402349487</v>
      </c>
      <c r="O61" s="42">
        <f t="shared" si="33"/>
        <v>4.9067713444553487E-3</v>
      </c>
      <c r="P61" s="58"/>
    </row>
    <row r="62" spans="1:16" x14ac:dyDescent="0.2">
      <c r="A62" s="6" t="s">
        <v>141</v>
      </c>
      <c r="B62" s="5">
        <v>0</v>
      </c>
      <c r="C62" s="25">
        <v>0</v>
      </c>
      <c r="D62" s="5">
        <v>0</v>
      </c>
      <c r="E62" s="5">
        <v>0</v>
      </c>
      <c r="F62" s="25">
        <v>0</v>
      </c>
      <c r="G62" s="25">
        <v>0</v>
      </c>
      <c r="H62" s="25">
        <v>75</v>
      </c>
      <c r="I62" s="25">
        <v>144</v>
      </c>
      <c r="J62" s="25">
        <v>219</v>
      </c>
      <c r="K62" s="25">
        <v>216</v>
      </c>
      <c r="L62" s="14">
        <f t="shared" si="26"/>
        <v>-3</v>
      </c>
      <c r="M62" s="15">
        <f t="shared" si="27"/>
        <v>-1.3698630136986301E-2</v>
      </c>
      <c r="N62" s="11" t="str">
        <f t="shared" si="32"/>
        <v>n/a</v>
      </c>
      <c r="O62" s="11" t="str">
        <f t="shared" si="33"/>
        <v>n/a</v>
      </c>
      <c r="P62" s="21"/>
    </row>
    <row r="63" spans="1:16" x14ac:dyDescent="0.2">
      <c r="A63" s="28" t="s">
        <v>62</v>
      </c>
      <c r="B63" s="29">
        <v>1306</v>
      </c>
      <c r="C63" s="30">
        <v>1107</v>
      </c>
      <c r="D63" s="29">
        <v>1144</v>
      </c>
      <c r="E63" s="29">
        <v>894</v>
      </c>
      <c r="F63" s="30">
        <v>790</v>
      </c>
      <c r="G63" s="30">
        <v>797.5</v>
      </c>
      <c r="H63" s="30">
        <v>788.5</v>
      </c>
      <c r="I63" s="30">
        <v>855</v>
      </c>
      <c r="J63" s="30">
        <v>566.5</v>
      </c>
      <c r="K63" s="30">
        <v>749.5</v>
      </c>
      <c r="L63" s="31">
        <f t="shared" si="26"/>
        <v>183</v>
      </c>
      <c r="M63" s="32">
        <f t="shared" si="27"/>
        <v>0.32303618711385701</v>
      </c>
      <c r="N63" s="33">
        <f t="shared" si="32"/>
        <v>-6.0188087774294671E-2</v>
      </c>
      <c r="O63" s="42">
        <f t="shared" si="33"/>
        <v>-0.42611026033690658</v>
      </c>
      <c r="P63" s="58"/>
    </row>
    <row r="64" spans="1:16" x14ac:dyDescent="0.2">
      <c r="A64" s="6" t="s">
        <v>63</v>
      </c>
      <c r="B64" s="5">
        <v>2027</v>
      </c>
      <c r="C64" s="25">
        <v>1941.5</v>
      </c>
      <c r="D64" s="5">
        <v>2150</v>
      </c>
      <c r="E64" s="5">
        <v>2143</v>
      </c>
      <c r="F64" s="25">
        <v>1618</v>
      </c>
      <c r="G64" s="25">
        <v>1531</v>
      </c>
      <c r="H64" s="25">
        <v>1655</v>
      </c>
      <c r="I64" s="25">
        <v>1796.5</v>
      </c>
      <c r="J64" s="25">
        <v>1185</v>
      </c>
      <c r="K64" s="25">
        <v>975</v>
      </c>
      <c r="L64" s="14">
        <f t="shared" si="26"/>
        <v>-210</v>
      </c>
      <c r="M64" s="15">
        <f t="shared" si="27"/>
        <v>-0.17721518987341772</v>
      </c>
      <c r="N64" s="11">
        <f t="shared" si="32"/>
        <v>-0.36316133246244287</v>
      </c>
      <c r="O64" s="11">
        <f t="shared" si="33"/>
        <v>-0.51899358658115446</v>
      </c>
      <c r="P64" s="21"/>
    </row>
    <row r="65" spans="1:16" x14ac:dyDescent="0.2">
      <c r="A65" s="28" t="s">
        <v>118</v>
      </c>
      <c r="B65" s="29">
        <v>0</v>
      </c>
      <c r="C65" s="30">
        <v>129</v>
      </c>
      <c r="D65" s="29">
        <v>988</v>
      </c>
      <c r="E65" s="29">
        <v>1350</v>
      </c>
      <c r="F65" s="30">
        <v>1860</v>
      </c>
      <c r="G65" s="30">
        <v>2171</v>
      </c>
      <c r="H65" s="30">
        <v>2496</v>
      </c>
      <c r="I65" s="30">
        <v>3304</v>
      </c>
      <c r="J65" s="30">
        <v>3505</v>
      </c>
      <c r="K65" s="30">
        <v>4015</v>
      </c>
      <c r="L65" s="31">
        <f t="shared" si="26"/>
        <v>510</v>
      </c>
      <c r="M65" s="32">
        <f t="shared" si="27"/>
        <v>0.14550641940085593</v>
      </c>
      <c r="N65" s="42">
        <f t="shared" si="32"/>
        <v>0.84937816674343625</v>
      </c>
      <c r="O65" s="42" t="str">
        <f t="shared" si="33"/>
        <v>n/a</v>
      </c>
      <c r="P65" s="58"/>
    </row>
    <row r="66" spans="1:16" x14ac:dyDescent="0.2">
      <c r="A66" s="6" t="s">
        <v>119</v>
      </c>
      <c r="B66" s="5">
        <v>309</v>
      </c>
      <c r="C66" s="25">
        <v>441</v>
      </c>
      <c r="D66" s="5">
        <v>486</v>
      </c>
      <c r="E66" s="5">
        <v>493</v>
      </c>
      <c r="F66" s="25">
        <v>699</v>
      </c>
      <c r="G66" s="25">
        <v>675</v>
      </c>
      <c r="H66" s="25">
        <v>645</v>
      </c>
      <c r="I66" s="25">
        <v>675</v>
      </c>
      <c r="J66" s="25">
        <v>588</v>
      </c>
      <c r="K66" s="25">
        <v>537</v>
      </c>
      <c r="L66" s="14">
        <f t="shared" si="26"/>
        <v>-51</v>
      </c>
      <c r="M66" s="15">
        <f t="shared" si="27"/>
        <v>-8.673469387755102E-2</v>
      </c>
      <c r="N66" s="11">
        <f t="shared" si="32"/>
        <v>-0.20444444444444446</v>
      </c>
      <c r="O66" s="11">
        <f t="shared" si="33"/>
        <v>0.73786407766990292</v>
      </c>
      <c r="P66" s="21"/>
    </row>
    <row r="67" spans="1:16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14"/>
      <c r="M67" s="15"/>
      <c r="N67" s="11"/>
      <c r="O67" s="11"/>
      <c r="P67" s="21"/>
    </row>
    <row r="68" spans="1:16" x14ac:dyDescent="0.2">
      <c r="A68" s="4" t="s">
        <v>22</v>
      </c>
      <c r="B68" s="18">
        <f>SUM(B69:B78)</f>
        <v>20483.5</v>
      </c>
      <c r="C68" s="18">
        <f t="shared" ref="C68" si="34">SUM(C69:C78)</f>
        <v>20904</v>
      </c>
      <c r="D68" s="18">
        <f t="shared" ref="D68:K68" si="35">SUM(D69:D78)</f>
        <v>20756.5</v>
      </c>
      <c r="E68" s="18">
        <f t="shared" si="35"/>
        <v>20225.5</v>
      </c>
      <c r="F68" s="18">
        <f t="shared" si="35"/>
        <v>19826.5</v>
      </c>
      <c r="G68" s="18">
        <f t="shared" si="35"/>
        <v>19469</v>
      </c>
      <c r="H68" s="18">
        <f t="shared" si="35"/>
        <v>18671</v>
      </c>
      <c r="I68" s="18">
        <f t="shared" si="35"/>
        <v>17935</v>
      </c>
      <c r="J68" s="18">
        <f t="shared" si="35"/>
        <v>18957.5</v>
      </c>
      <c r="K68" s="18">
        <f t="shared" si="35"/>
        <v>19792.5</v>
      </c>
      <c r="L68" s="19">
        <f>K68-J68</f>
        <v>835</v>
      </c>
      <c r="M68" s="20">
        <f t="shared" ref="M68" si="36">IFERROR((K68-J68)/J68,"n/a")</f>
        <v>4.4045892127126465E-2</v>
      </c>
      <c r="N68" s="21">
        <f>IFERROR((K68-G68)/G68,"n/a")</f>
        <v>1.6616159022035028E-2</v>
      </c>
      <c r="O68" s="21">
        <f>IFERROR((K68-B68)/B68,"n/a")</f>
        <v>-3.3734469206922642E-2</v>
      </c>
      <c r="P68" s="21"/>
    </row>
    <row r="69" spans="1:16" x14ac:dyDescent="0.2">
      <c r="A69" s="28" t="s">
        <v>138</v>
      </c>
      <c r="B69" s="29">
        <v>2527</v>
      </c>
      <c r="C69" s="30">
        <v>2796.5</v>
      </c>
      <c r="D69" s="29">
        <v>2728.5</v>
      </c>
      <c r="E69" s="29">
        <v>2821</v>
      </c>
      <c r="F69" s="30">
        <v>3026</v>
      </c>
      <c r="G69" s="30">
        <v>2650</v>
      </c>
      <c r="H69" s="30">
        <v>2460</v>
      </c>
      <c r="I69" s="30">
        <v>1754</v>
      </c>
      <c r="J69" s="30">
        <v>1745</v>
      </c>
      <c r="K69" s="30">
        <v>1645</v>
      </c>
      <c r="L69" s="31">
        <f t="shared" si="26"/>
        <v>-100</v>
      </c>
      <c r="M69" s="32">
        <f t="shared" si="27"/>
        <v>-5.730659025787966E-2</v>
      </c>
      <c r="N69" s="33">
        <f>IFERROR((K69-G69)/G69,"n/a")</f>
        <v>-0.37924528301886795</v>
      </c>
      <c r="O69" s="42">
        <f>IFERROR((K69-B69)/B69,"n/a")</f>
        <v>-0.34903047091412742</v>
      </c>
      <c r="P69" s="58"/>
    </row>
    <row r="70" spans="1:16" x14ac:dyDescent="0.2">
      <c r="A70" s="6" t="s">
        <v>65</v>
      </c>
      <c r="B70" s="5">
        <v>1101</v>
      </c>
      <c r="C70" s="25">
        <v>1150</v>
      </c>
      <c r="D70" s="5">
        <v>1211</v>
      </c>
      <c r="E70" s="5">
        <v>1269</v>
      </c>
      <c r="F70" s="25">
        <v>1253</v>
      </c>
      <c r="G70" s="25">
        <v>1178</v>
      </c>
      <c r="H70" s="25">
        <v>1116</v>
      </c>
      <c r="I70" s="25">
        <v>1251</v>
      </c>
      <c r="J70" s="25">
        <v>1276</v>
      </c>
      <c r="K70" s="25">
        <v>1416</v>
      </c>
      <c r="L70" s="14">
        <f t="shared" si="26"/>
        <v>140</v>
      </c>
      <c r="M70" s="15">
        <f t="shared" si="27"/>
        <v>0.109717868338558</v>
      </c>
      <c r="N70" s="11">
        <f t="shared" ref="N70:N78" si="37">IFERROR((K70-G70)/G70,"n/a")</f>
        <v>0.20203735144312393</v>
      </c>
      <c r="O70" s="11">
        <f t="shared" ref="O70:O78" si="38">IFERROR((K70-B70)/B70,"n/a")</f>
        <v>0.28610354223433243</v>
      </c>
      <c r="P70" s="21"/>
    </row>
    <row r="71" spans="1:16" ht="12.6" customHeight="1" x14ac:dyDescent="0.2">
      <c r="A71" s="28" t="s">
        <v>143</v>
      </c>
      <c r="B71" s="29">
        <v>117</v>
      </c>
      <c r="C71" s="30">
        <v>252</v>
      </c>
      <c r="D71" s="29">
        <v>1801</v>
      </c>
      <c r="E71" s="29">
        <v>2027.5</v>
      </c>
      <c r="F71" s="30">
        <v>1674</v>
      </c>
      <c r="G71" s="30">
        <v>1519.5</v>
      </c>
      <c r="H71" s="30">
        <v>4243.5</v>
      </c>
      <c r="I71" s="30">
        <v>4192.5</v>
      </c>
      <c r="J71" s="30">
        <v>4704.5</v>
      </c>
      <c r="K71" s="30">
        <v>4652</v>
      </c>
      <c r="L71" s="31">
        <f t="shared" si="26"/>
        <v>-52.5</v>
      </c>
      <c r="M71" s="32">
        <f t="shared" si="27"/>
        <v>-1.1159528111382719E-2</v>
      </c>
      <c r="N71" s="33">
        <f t="shared" si="37"/>
        <v>2.0615333991444555</v>
      </c>
      <c r="O71" s="42">
        <f t="shared" si="38"/>
        <v>38.760683760683762</v>
      </c>
      <c r="P71" s="58"/>
    </row>
    <row r="72" spans="1:16" x14ac:dyDescent="0.2">
      <c r="A72" s="6" t="s">
        <v>136</v>
      </c>
      <c r="B72" s="5">
        <v>2358</v>
      </c>
      <c r="C72" s="25">
        <v>2289</v>
      </c>
      <c r="D72" s="5">
        <v>0</v>
      </c>
      <c r="E72" s="5">
        <v>120</v>
      </c>
      <c r="F72" s="25">
        <v>297</v>
      </c>
      <c r="G72" s="25">
        <v>288</v>
      </c>
      <c r="H72" s="25">
        <v>0</v>
      </c>
      <c r="I72" s="25">
        <v>0</v>
      </c>
      <c r="J72" s="25">
        <v>0</v>
      </c>
      <c r="K72" s="25">
        <v>0</v>
      </c>
      <c r="L72" s="14">
        <f t="shared" si="26"/>
        <v>0</v>
      </c>
      <c r="M72" s="15" t="str">
        <f t="shared" si="27"/>
        <v>n/a</v>
      </c>
      <c r="N72" s="11">
        <f t="shared" si="37"/>
        <v>-1</v>
      </c>
      <c r="O72" s="11">
        <f t="shared" si="38"/>
        <v>-1</v>
      </c>
      <c r="P72" s="21"/>
    </row>
    <row r="73" spans="1:16" x14ac:dyDescent="0.2">
      <c r="A73" s="28" t="s">
        <v>12</v>
      </c>
      <c r="B73" s="29">
        <v>939</v>
      </c>
      <c r="C73" s="30">
        <v>909</v>
      </c>
      <c r="D73" s="29">
        <v>972</v>
      </c>
      <c r="E73" s="29">
        <v>726</v>
      </c>
      <c r="F73" s="30">
        <v>819</v>
      </c>
      <c r="G73" s="30">
        <v>936</v>
      </c>
      <c r="H73" s="30">
        <v>0</v>
      </c>
      <c r="I73" s="30">
        <v>0</v>
      </c>
      <c r="J73" s="30">
        <v>0</v>
      </c>
      <c r="K73" s="30">
        <v>0</v>
      </c>
      <c r="L73" s="31">
        <f t="shared" si="26"/>
        <v>0</v>
      </c>
      <c r="M73" s="32" t="str">
        <f t="shared" si="27"/>
        <v>n/a</v>
      </c>
      <c r="N73" s="33">
        <f t="shared" si="37"/>
        <v>-1</v>
      </c>
      <c r="O73" s="42">
        <f t="shared" si="38"/>
        <v>-1</v>
      </c>
      <c r="P73" s="58"/>
    </row>
    <row r="74" spans="1:16" x14ac:dyDescent="0.2">
      <c r="A74" s="6" t="s">
        <v>120</v>
      </c>
      <c r="B74" s="5">
        <v>964</v>
      </c>
      <c r="C74" s="25">
        <v>879</v>
      </c>
      <c r="D74" s="5">
        <v>861</v>
      </c>
      <c r="E74" s="5">
        <v>854</v>
      </c>
      <c r="F74" s="25">
        <v>754</v>
      </c>
      <c r="G74" s="25">
        <v>582</v>
      </c>
      <c r="H74" s="25">
        <v>1326</v>
      </c>
      <c r="I74" s="25">
        <v>1409</v>
      </c>
      <c r="J74" s="25">
        <v>1396</v>
      </c>
      <c r="K74" s="25">
        <v>1438</v>
      </c>
      <c r="L74" s="14">
        <f t="shared" si="26"/>
        <v>42</v>
      </c>
      <c r="M74" s="15">
        <f t="shared" si="27"/>
        <v>3.0085959885386818E-2</v>
      </c>
      <c r="N74" s="11">
        <f t="shared" si="37"/>
        <v>1.470790378006873</v>
      </c>
      <c r="O74" s="11">
        <f t="shared" si="38"/>
        <v>0.49170124481327798</v>
      </c>
      <c r="P74" s="21"/>
    </row>
    <row r="75" spans="1:16" x14ac:dyDescent="0.2">
      <c r="A75" s="28" t="s">
        <v>66</v>
      </c>
      <c r="B75" s="29">
        <v>5029</v>
      </c>
      <c r="C75" s="30">
        <v>5184</v>
      </c>
      <c r="D75" s="29">
        <v>4767</v>
      </c>
      <c r="E75" s="29">
        <v>4222</v>
      </c>
      <c r="F75" s="30">
        <v>4368</v>
      </c>
      <c r="G75" s="30">
        <v>4077</v>
      </c>
      <c r="H75" s="30">
        <v>3885</v>
      </c>
      <c r="I75" s="30">
        <v>4079</v>
      </c>
      <c r="J75" s="30">
        <v>4249</v>
      </c>
      <c r="K75" s="30">
        <v>4726</v>
      </c>
      <c r="L75" s="31">
        <f t="shared" si="26"/>
        <v>477</v>
      </c>
      <c r="M75" s="32">
        <f t="shared" si="27"/>
        <v>0.11226170863732643</v>
      </c>
      <c r="N75" s="33">
        <f t="shared" si="37"/>
        <v>0.15918567574196713</v>
      </c>
      <c r="O75" s="42">
        <f t="shared" si="38"/>
        <v>-6.0250546828395306E-2</v>
      </c>
      <c r="P75" s="58"/>
    </row>
    <row r="76" spans="1:16" x14ac:dyDescent="0.2">
      <c r="A76" s="6" t="s">
        <v>67</v>
      </c>
      <c r="B76" s="5">
        <v>2015</v>
      </c>
      <c r="C76" s="25">
        <v>1989</v>
      </c>
      <c r="D76" s="5">
        <v>1929</v>
      </c>
      <c r="E76" s="5">
        <v>1953</v>
      </c>
      <c r="F76" s="25">
        <v>1791</v>
      </c>
      <c r="G76" s="25">
        <v>1951</v>
      </c>
      <c r="H76" s="25">
        <v>2001</v>
      </c>
      <c r="I76" s="25">
        <v>1950</v>
      </c>
      <c r="J76" s="25">
        <v>2096</v>
      </c>
      <c r="K76" s="25">
        <v>2528</v>
      </c>
      <c r="L76" s="14">
        <f t="shared" si="26"/>
        <v>432</v>
      </c>
      <c r="M76" s="15">
        <f t="shared" si="27"/>
        <v>0.20610687022900764</v>
      </c>
      <c r="N76" s="11">
        <f t="shared" si="37"/>
        <v>0.29574577139928243</v>
      </c>
      <c r="O76" s="11">
        <f t="shared" si="38"/>
        <v>0.254590570719603</v>
      </c>
      <c r="P76" s="21"/>
    </row>
    <row r="77" spans="1:16" x14ac:dyDescent="0.2">
      <c r="A77" s="28" t="s">
        <v>146</v>
      </c>
      <c r="B77" s="29">
        <v>1295</v>
      </c>
      <c r="C77" s="30">
        <v>1502</v>
      </c>
      <c r="D77" s="29">
        <v>1472</v>
      </c>
      <c r="E77" s="29">
        <v>1459</v>
      </c>
      <c r="F77" s="30">
        <v>1482</v>
      </c>
      <c r="G77" s="30">
        <v>1735</v>
      </c>
      <c r="H77" s="30">
        <v>1762</v>
      </c>
      <c r="I77" s="30">
        <v>1651</v>
      </c>
      <c r="J77" s="30">
        <v>1630</v>
      </c>
      <c r="K77" s="30">
        <v>1665</v>
      </c>
      <c r="L77" s="31">
        <f t="shared" si="26"/>
        <v>35</v>
      </c>
      <c r="M77" s="32">
        <f t="shared" si="27"/>
        <v>2.1472392638036811E-2</v>
      </c>
      <c r="N77" s="33">
        <f t="shared" si="37"/>
        <v>-4.0345821325648415E-2</v>
      </c>
      <c r="O77" s="42">
        <f t="shared" si="38"/>
        <v>0.2857142857142857</v>
      </c>
      <c r="P77" s="58"/>
    </row>
    <row r="78" spans="1:16" x14ac:dyDescent="0.2">
      <c r="A78" s="6" t="s">
        <v>105</v>
      </c>
      <c r="B78" s="5">
        <v>4138.5</v>
      </c>
      <c r="C78" s="5">
        <v>3953.5</v>
      </c>
      <c r="D78" s="5">
        <v>5015</v>
      </c>
      <c r="E78" s="5">
        <v>4774</v>
      </c>
      <c r="F78" s="5">
        <v>4362.5</v>
      </c>
      <c r="G78" s="5">
        <v>4552.5</v>
      </c>
      <c r="H78" s="5">
        <v>1877.5</v>
      </c>
      <c r="I78" s="5">
        <v>1648.5</v>
      </c>
      <c r="J78" s="5">
        <v>1861</v>
      </c>
      <c r="K78" s="5">
        <v>1722.5</v>
      </c>
      <c r="L78" s="14">
        <f t="shared" ref="L78" si="39">K78-J78</f>
        <v>-138.5</v>
      </c>
      <c r="M78" s="15">
        <f t="shared" ref="M78" si="40">IFERROR((K78-J78)/J78,"n/a")</f>
        <v>-7.4422353573347658E-2</v>
      </c>
      <c r="N78" s="11">
        <f t="shared" si="37"/>
        <v>-0.62163646348160351</v>
      </c>
      <c r="O78" s="11">
        <f t="shared" si="38"/>
        <v>-0.5837863960372115</v>
      </c>
      <c r="P78" s="21"/>
    </row>
    <row r="79" spans="1:16" x14ac:dyDescent="0.2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14"/>
      <c r="M79" s="15"/>
      <c r="N79" s="11"/>
      <c r="O79" s="11"/>
      <c r="P79" s="21"/>
    </row>
    <row r="80" spans="1:16" x14ac:dyDescent="0.2">
      <c r="A80" s="4" t="s">
        <v>23</v>
      </c>
      <c r="B80" s="18">
        <f>SUM(B81:B101)</f>
        <v>21217</v>
      </c>
      <c r="C80" s="18">
        <f t="shared" ref="C80:K80" si="41">SUM(C81:C101)</f>
        <v>19973.5</v>
      </c>
      <c r="D80" s="18">
        <f t="shared" si="41"/>
        <v>19360</v>
      </c>
      <c r="E80" s="18">
        <f t="shared" si="41"/>
        <v>19557.25</v>
      </c>
      <c r="F80" s="18">
        <f t="shared" si="41"/>
        <v>16956.5</v>
      </c>
      <c r="G80" s="18">
        <f t="shared" si="41"/>
        <v>17085.5</v>
      </c>
      <c r="H80" s="18">
        <f t="shared" si="41"/>
        <v>17329.5</v>
      </c>
      <c r="I80" s="18">
        <f t="shared" si="41"/>
        <v>18238.5</v>
      </c>
      <c r="J80" s="18">
        <f t="shared" si="41"/>
        <v>17966.5</v>
      </c>
      <c r="K80" s="18">
        <f t="shared" si="41"/>
        <v>16992</v>
      </c>
      <c r="L80" s="19">
        <f>K80-J80</f>
        <v>-974.5</v>
      </c>
      <c r="M80" s="20">
        <f t="shared" si="27"/>
        <v>-5.4239835248935518E-2</v>
      </c>
      <c r="N80" s="21">
        <f>IFERROR((K80-G80)/G80,"n/a")</f>
        <v>-5.4724766614965906E-3</v>
      </c>
      <c r="O80" s="21">
        <f>IFERROR((K80-B80)/B80,"n/a")</f>
        <v>-0.19913277089126644</v>
      </c>
      <c r="P80" s="21"/>
    </row>
    <row r="81" spans="1:16" ht="12.6" customHeight="1" x14ac:dyDescent="0.2">
      <c r="A81" s="28" t="s">
        <v>69</v>
      </c>
      <c r="B81" s="29">
        <v>7308.5</v>
      </c>
      <c r="C81" s="30">
        <v>7130.5</v>
      </c>
      <c r="D81" s="29">
        <v>7201</v>
      </c>
      <c r="E81" s="29">
        <v>7177</v>
      </c>
      <c r="F81" s="30">
        <v>6896.5</v>
      </c>
      <c r="G81" s="30">
        <v>7317.5</v>
      </c>
      <c r="H81" s="30">
        <v>7551</v>
      </c>
      <c r="I81" s="30">
        <v>7694.5</v>
      </c>
      <c r="J81" s="30">
        <v>8445</v>
      </c>
      <c r="K81" s="30">
        <v>8205.5</v>
      </c>
      <c r="L81" s="31">
        <f t="shared" si="26"/>
        <v>-239.5</v>
      </c>
      <c r="M81" s="32">
        <f t="shared" si="27"/>
        <v>-2.8359976317347543E-2</v>
      </c>
      <c r="N81" s="42">
        <f>IFERROR((K81-G81)/G81,"n/a")</f>
        <v>0.12135292107960369</v>
      </c>
      <c r="O81" s="42">
        <f>IFERROR((K81-B81)/B81,"n/a")</f>
        <v>0.1227338031059725</v>
      </c>
      <c r="P81" s="58"/>
    </row>
    <row r="82" spans="1:16" x14ac:dyDescent="0.2">
      <c r="A82" s="6" t="s">
        <v>139</v>
      </c>
      <c r="B82" s="5">
        <v>18</v>
      </c>
      <c r="C82" s="25">
        <v>150</v>
      </c>
      <c r="D82" s="5">
        <v>51</v>
      </c>
      <c r="E82" s="5">
        <v>150</v>
      </c>
      <c r="F82" s="25">
        <v>42</v>
      </c>
      <c r="G82" s="25">
        <v>48</v>
      </c>
      <c r="H82" s="25">
        <v>111</v>
      </c>
      <c r="I82" s="25">
        <v>201</v>
      </c>
      <c r="J82" s="25">
        <v>117</v>
      </c>
      <c r="K82" s="25">
        <v>48</v>
      </c>
      <c r="L82" s="14">
        <f t="shared" ref="L82:L131" si="42">K82-J82</f>
        <v>-69</v>
      </c>
      <c r="M82" s="15">
        <f t="shared" ref="M82:M131" si="43">IFERROR((K82-J82)/J82,"n/a")</f>
        <v>-0.58974358974358976</v>
      </c>
      <c r="N82" s="11">
        <f t="shared" ref="N82:N101" si="44">IFERROR((K82-G82)/G82,"n/a")</f>
        <v>0</v>
      </c>
      <c r="O82" s="11">
        <f t="shared" ref="O82:O101" si="45">IFERROR((K82-B82)/B82,"n/a")</f>
        <v>1.6666666666666667</v>
      </c>
      <c r="P82" s="21"/>
    </row>
    <row r="83" spans="1:16" x14ac:dyDescent="0.2">
      <c r="A83" s="28" t="s">
        <v>140</v>
      </c>
      <c r="B83" s="29">
        <v>1089</v>
      </c>
      <c r="C83" s="30">
        <v>504</v>
      </c>
      <c r="D83" s="29">
        <v>366</v>
      </c>
      <c r="E83" s="29">
        <v>480.25</v>
      </c>
      <c r="F83" s="30">
        <v>60</v>
      </c>
      <c r="G83" s="30">
        <v>214.5</v>
      </c>
      <c r="H83" s="30">
        <v>150</v>
      </c>
      <c r="I83" s="30">
        <v>172.5</v>
      </c>
      <c r="J83" s="30">
        <v>213</v>
      </c>
      <c r="K83" s="30">
        <v>302</v>
      </c>
      <c r="L83" s="31">
        <f t="shared" si="42"/>
        <v>89</v>
      </c>
      <c r="M83" s="32">
        <f t="shared" si="43"/>
        <v>0.41784037558685444</v>
      </c>
      <c r="N83" s="42">
        <f t="shared" si="44"/>
        <v>0.40792540792540793</v>
      </c>
      <c r="O83" s="42">
        <f t="shared" si="45"/>
        <v>-0.72268135904499542</v>
      </c>
      <c r="P83" s="58"/>
    </row>
    <row r="84" spans="1:16" x14ac:dyDescent="0.2">
      <c r="A84" s="6" t="s">
        <v>70</v>
      </c>
      <c r="B84" s="5">
        <v>2318.5</v>
      </c>
      <c r="C84" s="25">
        <v>2553</v>
      </c>
      <c r="D84" s="5">
        <v>2128</v>
      </c>
      <c r="E84" s="5">
        <v>2188</v>
      </c>
      <c r="F84" s="25">
        <v>2055</v>
      </c>
      <c r="G84" s="25">
        <v>2284.5</v>
      </c>
      <c r="H84" s="25">
        <v>2220.5</v>
      </c>
      <c r="I84" s="25">
        <v>2612</v>
      </c>
      <c r="J84" s="25">
        <v>2753.5</v>
      </c>
      <c r="K84" s="25">
        <v>2509.5</v>
      </c>
      <c r="L84" s="14">
        <f t="shared" si="42"/>
        <v>-244</v>
      </c>
      <c r="M84" s="15">
        <f t="shared" si="43"/>
        <v>-8.8614490648265848E-2</v>
      </c>
      <c r="N84" s="11">
        <f t="shared" si="44"/>
        <v>9.8489822718319103E-2</v>
      </c>
      <c r="O84" s="11">
        <f t="shared" si="45"/>
        <v>8.2380849687297822E-2</v>
      </c>
      <c r="P84" s="21"/>
    </row>
    <row r="85" spans="1:16" x14ac:dyDescent="0.2">
      <c r="A85" s="28" t="s">
        <v>121</v>
      </c>
      <c r="B85" s="29">
        <v>396</v>
      </c>
      <c r="C85" s="30">
        <v>363</v>
      </c>
      <c r="D85" s="29">
        <v>369</v>
      </c>
      <c r="E85" s="29">
        <v>351</v>
      </c>
      <c r="F85" s="30">
        <v>198</v>
      </c>
      <c r="G85" s="30">
        <v>222</v>
      </c>
      <c r="H85" s="30">
        <v>213</v>
      </c>
      <c r="I85" s="30">
        <v>300</v>
      </c>
      <c r="J85" s="30">
        <v>57</v>
      </c>
      <c r="K85" s="30">
        <v>111</v>
      </c>
      <c r="L85" s="31">
        <f t="shared" si="42"/>
        <v>54</v>
      </c>
      <c r="M85" s="32">
        <f t="shared" si="43"/>
        <v>0.94736842105263153</v>
      </c>
      <c r="N85" s="42">
        <f t="shared" si="44"/>
        <v>-0.5</v>
      </c>
      <c r="O85" s="42">
        <f t="shared" si="45"/>
        <v>-0.71969696969696972</v>
      </c>
      <c r="P85" s="58"/>
    </row>
    <row r="86" spans="1:16" x14ac:dyDescent="0.2">
      <c r="A86" s="6" t="s">
        <v>122</v>
      </c>
      <c r="B86" s="5">
        <v>462</v>
      </c>
      <c r="C86" s="25">
        <v>486</v>
      </c>
      <c r="D86" s="5">
        <v>390</v>
      </c>
      <c r="E86" s="5">
        <v>333</v>
      </c>
      <c r="F86" s="25">
        <v>267</v>
      </c>
      <c r="G86" s="25">
        <v>285</v>
      </c>
      <c r="H86" s="25">
        <v>378</v>
      </c>
      <c r="I86" s="25">
        <v>363</v>
      </c>
      <c r="J86" s="25">
        <v>390</v>
      </c>
      <c r="K86" s="25">
        <v>228</v>
      </c>
      <c r="L86" s="14">
        <f t="shared" si="42"/>
        <v>-162</v>
      </c>
      <c r="M86" s="15">
        <f t="shared" si="43"/>
        <v>-0.41538461538461541</v>
      </c>
      <c r="N86" s="11">
        <f t="shared" si="44"/>
        <v>-0.2</v>
      </c>
      <c r="O86" s="11">
        <f t="shared" si="45"/>
        <v>-0.50649350649350644</v>
      </c>
      <c r="P86" s="21"/>
    </row>
    <row r="87" spans="1:16" x14ac:dyDescent="0.2">
      <c r="A87" s="28" t="s">
        <v>147</v>
      </c>
      <c r="B87" s="29">
        <v>58</v>
      </c>
      <c r="C87" s="30">
        <v>85</v>
      </c>
      <c r="D87" s="29">
        <v>49</v>
      </c>
      <c r="E87" s="29">
        <v>68</v>
      </c>
      <c r="F87" s="30">
        <v>48</v>
      </c>
      <c r="G87" s="30">
        <v>56</v>
      </c>
      <c r="H87" s="30">
        <v>263</v>
      </c>
      <c r="I87" s="30">
        <v>771</v>
      </c>
      <c r="J87" s="30">
        <v>511</v>
      </c>
      <c r="K87" s="30">
        <v>663</v>
      </c>
      <c r="L87" s="31">
        <f t="shared" si="42"/>
        <v>152</v>
      </c>
      <c r="M87" s="32">
        <f t="shared" si="43"/>
        <v>0.29745596868884538</v>
      </c>
      <c r="N87" s="42">
        <f t="shared" si="44"/>
        <v>10.839285714285714</v>
      </c>
      <c r="O87" s="42">
        <f t="shared" si="45"/>
        <v>10.431034482758621</v>
      </c>
      <c r="P87" s="58"/>
    </row>
    <row r="88" spans="1:16" x14ac:dyDescent="0.2">
      <c r="A88" s="6" t="s">
        <v>71</v>
      </c>
      <c r="B88" s="5">
        <v>100</v>
      </c>
      <c r="C88" s="25">
        <v>20</v>
      </c>
      <c r="D88" s="5">
        <v>25</v>
      </c>
      <c r="E88" s="5">
        <v>30</v>
      </c>
      <c r="F88" s="25">
        <v>20</v>
      </c>
      <c r="G88" s="25">
        <v>40</v>
      </c>
      <c r="H88" s="25">
        <v>60</v>
      </c>
      <c r="I88" s="25">
        <v>60</v>
      </c>
      <c r="J88" s="25">
        <v>36</v>
      </c>
      <c r="K88" s="25">
        <v>36</v>
      </c>
      <c r="L88" s="14">
        <f t="shared" si="42"/>
        <v>0</v>
      </c>
      <c r="M88" s="15">
        <f t="shared" si="43"/>
        <v>0</v>
      </c>
      <c r="N88" s="11">
        <f t="shared" si="44"/>
        <v>-0.1</v>
      </c>
      <c r="O88" s="11">
        <f t="shared" si="45"/>
        <v>-0.64</v>
      </c>
      <c r="P88" s="21"/>
    </row>
    <row r="89" spans="1:16" ht="12.6" customHeight="1" x14ac:dyDescent="0.2">
      <c r="A89" s="28" t="s">
        <v>72</v>
      </c>
      <c r="B89" s="29">
        <v>594</v>
      </c>
      <c r="C89" s="30">
        <v>540</v>
      </c>
      <c r="D89" s="29">
        <v>541</v>
      </c>
      <c r="E89" s="29">
        <v>437</v>
      </c>
      <c r="F89" s="30">
        <v>486</v>
      </c>
      <c r="G89" s="30">
        <v>370</v>
      </c>
      <c r="H89" s="30">
        <v>341</v>
      </c>
      <c r="I89" s="30">
        <v>272</v>
      </c>
      <c r="J89" s="30">
        <v>216</v>
      </c>
      <c r="K89" s="30">
        <v>243</v>
      </c>
      <c r="L89" s="31">
        <f t="shared" si="42"/>
        <v>27</v>
      </c>
      <c r="M89" s="32">
        <f t="shared" si="43"/>
        <v>0.125</v>
      </c>
      <c r="N89" s="42">
        <f t="shared" si="44"/>
        <v>-0.34324324324324323</v>
      </c>
      <c r="O89" s="42">
        <f t="shared" si="45"/>
        <v>-0.59090909090909094</v>
      </c>
      <c r="P89" s="58"/>
    </row>
    <row r="90" spans="1:16" x14ac:dyDescent="0.2">
      <c r="A90" s="6" t="s">
        <v>73</v>
      </c>
      <c r="B90" s="5">
        <v>243</v>
      </c>
      <c r="C90" s="25">
        <v>166</v>
      </c>
      <c r="D90" s="5">
        <v>140</v>
      </c>
      <c r="E90" s="5">
        <v>175</v>
      </c>
      <c r="F90" s="25">
        <v>196</v>
      </c>
      <c r="G90" s="25">
        <v>155</v>
      </c>
      <c r="H90" s="25">
        <v>147</v>
      </c>
      <c r="I90" s="25">
        <v>110</v>
      </c>
      <c r="J90" s="25">
        <v>78</v>
      </c>
      <c r="K90" s="25">
        <v>87</v>
      </c>
      <c r="L90" s="14">
        <f t="shared" si="42"/>
        <v>9</v>
      </c>
      <c r="M90" s="15">
        <f t="shared" si="43"/>
        <v>0.11538461538461539</v>
      </c>
      <c r="N90" s="11">
        <f t="shared" si="44"/>
        <v>-0.43870967741935485</v>
      </c>
      <c r="O90" s="11">
        <f t="shared" si="45"/>
        <v>-0.64197530864197527</v>
      </c>
      <c r="P90" s="21"/>
    </row>
    <row r="91" spans="1:16" x14ac:dyDescent="0.2">
      <c r="A91" s="28" t="s">
        <v>74</v>
      </c>
      <c r="B91" s="29">
        <v>36</v>
      </c>
      <c r="C91" s="30">
        <v>39</v>
      </c>
      <c r="D91" s="29">
        <v>0</v>
      </c>
      <c r="E91" s="29">
        <v>12</v>
      </c>
      <c r="F91" s="30">
        <v>18</v>
      </c>
      <c r="G91" s="30">
        <v>12</v>
      </c>
      <c r="H91" s="30">
        <v>15</v>
      </c>
      <c r="I91" s="30">
        <v>0</v>
      </c>
      <c r="J91" s="30">
        <v>6</v>
      </c>
      <c r="K91" s="30">
        <v>0</v>
      </c>
      <c r="L91" s="31">
        <f t="shared" si="42"/>
        <v>-6</v>
      </c>
      <c r="M91" s="32">
        <f t="shared" si="43"/>
        <v>-1</v>
      </c>
      <c r="N91" s="42">
        <f t="shared" si="44"/>
        <v>-1</v>
      </c>
      <c r="O91" s="42">
        <f t="shared" si="45"/>
        <v>-1</v>
      </c>
      <c r="P91" s="58"/>
    </row>
    <row r="92" spans="1:16" x14ac:dyDescent="0.2">
      <c r="A92" s="6" t="s">
        <v>75</v>
      </c>
      <c r="B92" s="5">
        <v>70</v>
      </c>
      <c r="C92" s="25">
        <v>85</v>
      </c>
      <c r="D92" s="5">
        <v>65</v>
      </c>
      <c r="E92" s="5">
        <v>55</v>
      </c>
      <c r="F92" s="25">
        <v>65</v>
      </c>
      <c r="G92" s="25">
        <v>65</v>
      </c>
      <c r="H92" s="25">
        <v>35</v>
      </c>
      <c r="I92" s="25">
        <v>20</v>
      </c>
      <c r="J92" s="25">
        <v>0</v>
      </c>
      <c r="K92" s="25">
        <v>0</v>
      </c>
      <c r="L92" s="14">
        <f t="shared" si="42"/>
        <v>0</v>
      </c>
      <c r="M92" s="15" t="str">
        <f t="shared" si="43"/>
        <v>n/a</v>
      </c>
      <c r="N92" s="11">
        <f t="shared" si="44"/>
        <v>-1</v>
      </c>
      <c r="O92" s="11">
        <f t="shared" si="45"/>
        <v>-1</v>
      </c>
      <c r="P92" s="21"/>
    </row>
    <row r="93" spans="1:16" x14ac:dyDescent="0.2">
      <c r="A93" s="28" t="s">
        <v>76</v>
      </c>
      <c r="B93" s="29">
        <v>214</v>
      </c>
      <c r="C93" s="30">
        <v>223</v>
      </c>
      <c r="D93" s="29">
        <v>238</v>
      </c>
      <c r="E93" s="29">
        <v>253</v>
      </c>
      <c r="F93" s="30">
        <v>227</v>
      </c>
      <c r="G93" s="30">
        <v>291</v>
      </c>
      <c r="H93" s="30">
        <v>324</v>
      </c>
      <c r="I93" s="30">
        <v>383</v>
      </c>
      <c r="J93" s="30">
        <v>318</v>
      </c>
      <c r="K93" s="30">
        <v>261</v>
      </c>
      <c r="L93" s="31">
        <f t="shared" si="42"/>
        <v>-57</v>
      </c>
      <c r="M93" s="32">
        <f t="shared" si="43"/>
        <v>-0.17924528301886791</v>
      </c>
      <c r="N93" s="42">
        <f t="shared" si="44"/>
        <v>-0.10309278350515463</v>
      </c>
      <c r="O93" s="42">
        <f t="shared" si="45"/>
        <v>0.21962616822429906</v>
      </c>
      <c r="P93" s="58"/>
    </row>
    <row r="94" spans="1:16" x14ac:dyDescent="0.2">
      <c r="A94" s="6" t="s">
        <v>77</v>
      </c>
      <c r="B94" s="5">
        <v>125</v>
      </c>
      <c r="C94" s="25">
        <v>91</v>
      </c>
      <c r="D94" s="5">
        <v>65</v>
      </c>
      <c r="E94" s="5">
        <v>65</v>
      </c>
      <c r="F94" s="25">
        <v>73</v>
      </c>
      <c r="G94" s="25">
        <v>61</v>
      </c>
      <c r="H94" s="25">
        <v>53</v>
      </c>
      <c r="I94" s="25">
        <v>41</v>
      </c>
      <c r="J94" s="25">
        <v>9</v>
      </c>
      <c r="K94" s="25">
        <v>21</v>
      </c>
      <c r="L94" s="14">
        <f t="shared" si="42"/>
        <v>12</v>
      </c>
      <c r="M94" s="15">
        <f t="shared" si="43"/>
        <v>1.3333333333333333</v>
      </c>
      <c r="N94" s="11">
        <f t="shared" si="44"/>
        <v>-0.65573770491803274</v>
      </c>
      <c r="O94" s="11">
        <f t="shared" si="45"/>
        <v>-0.83199999999999996</v>
      </c>
      <c r="P94" s="21"/>
    </row>
    <row r="95" spans="1:16" x14ac:dyDescent="0.2">
      <c r="A95" s="28" t="s">
        <v>78</v>
      </c>
      <c r="B95" s="29">
        <v>75</v>
      </c>
      <c r="C95" s="30">
        <v>0</v>
      </c>
      <c r="D95" s="29">
        <v>0</v>
      </c>
      <c r="E95" s="29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1">
        <f t="shared" si="42"/>
        <v>0</v>
      </c>
      <c r="M95" s="32" t="str">
        <f t="shared" si="43"/>
        <v>n/a</v>
      </c>
      <c r="N95" s="42" t="str">
        <f t="shared" si="44"/>
        <v>n/a</v>
      </c>
      <c r="O95" s="42">
        <f t="shared" si="45"/>
        <v>-1</v>
      </c>
      <c r="P95" s="58"/>
    </row>
    <row r="96" spans="1:16" x14ac:dyDescent="0.2">
      <c r="A96" s="6" t="s">
        <v>79</v>
      </c>
      <c r="B96" s="5">
        <v>2162</v>
      </c>
      <c r="C96" s="25">
        <v>2037</v>
      </c>
      <c r="D96" s="5">
        <v>2308</v>
      </c>
      <c r="E96" s="5">
        <v>2657</v>
      </c>
      <c r="F96" s="25">
        <v>2225</v>
      </c>
      <c r="G96" s="25">
        <v>1990</v>
      </c>
      <c r="H96" s="25">
        <v>2167</v>
      </c>
      <c r="I96" s="25">
        <v>2445</v>
      </c>
      <c r="J96" s="25">
        <v>1484</v>
      </c>
      <c r="K96" s="25">
        <v>1478</v>
      </c>
      <c r="L96" s="14">
        <f t="shared" si="42"/>
        <v>-6</v>
      </c>
      <c r="M96" s="15">
        <f t="shared" si="43"/>
        <v>-4.0431266846361188E-3</v>
      </c>
      <c r="N96" s="11">
        <f t="shared" si="44"/>
        <v>-0.25728643216080405</v>
      </c>
      <c r="O96" s="11">
        <f t="shared" si="45"/>
        <v>-0.31637372802960223</v>
      </c>
      <c r="P96" s="21"/>
    </row>
    <row r="97" spans="1:16" ht="12.6" customHeight="1" x14ac:dyDescent="0.2">
      <c r="A97" s="28" t="s">
        <v>13</v>
      </c>
      <c r="B97" s="29">
        <v>35</v>
      </c>
      <c r="C97" s="30">
        <v>0</v>
      </c>
      <c r="D97" s="29">
        <v>0</v>
      </c>
      <c r="E97" s="29">
        <v>0</v>
      </c>
      <c r="F97" s="30">
        <v>30</v>
      </c>
      <c r="G97" s="30">
        <v>0</v>
      </c>
      <c r="H97" s="30">
        <v>0</v>
      </c>
      <c r="I97" s="30">
        <v>0</v>
      </c>
      <c r="J97" s="30">
        <v>21</v>
      </c>
      <c r="K97" s="30">
        <v>12</v>
      </c>
      <c r="L97" s="31">
        <f t="shared" si="42"/>
        <v>-9</v>
      </c>
      <c r="M97" s="32">
        <f t="shared" si="43"/>
        <v>-0.42857142857142855</v>
      </c>
      <c r="N97" s="42" t="str">
        <f t="shared" si="44"/>
        <v>n/a</v>
      </c>
      <c r="O97" s="42">
        <f t="shared" si="45"/>
        <v>-0.65714285714285714</v>
      </c>
      <c r="P97" s="58"/>
    </row>
    <row r="98" spans="1:16" x14ac:dyDescent="0.2">
      <c r="A98" s="6" t="s">
        <v>149</v>
      </c>
      <c r="B98" s="5">
        <v>0</v>
      </c>
      <c r="C98" s="25">
        <v>0</v>
      </c>
      <c r="D98" s="5">
        <v>0</v>
      </c>
      <c r="E98" s="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546</v>
      </c>
      <c r="K98" s="25">
        <v>504</v>
      </c>
      <c r="L98" s="14">
        <f t="shared" si="42"/>
        <v>-42</v>
      </c>
      <c r="M98" s="15">
        <f t="shared" si="43"/>
        <v>-7.6923076923076927E-2</v>
      </c>
      <c r="N98" s="11" t="str">
        <f t="shared" si="44"/>
        <v>n/a</v>
      </c>
      <c r="O98" s="11" t="str">
        <f t="shared" si="45"/>
        <v>n/a</v>
      </c>
      <c r="P98" s="21"/>
    </row>
    <row r="99" spans="1:16" x14ac:dyDescent="0.2">
      <c r="A99" s="28" t="s">
        <v>80</v>
      </c>
      <c r="B99" s="29">
        <v>3528</v>
      </c>
      <c r="C99" s="30">
        <v>3333</v>
      </c>
      <c r="D99" s="29">
        <v>3397</v>
      </c>
      <c r="E99" s="29">
        <v>3417</v>
      </c>
      <c r="F99" s="30">
        <v>2931</v>
      </c>
      <c r="G99" s="30">
        <v>2630</v>
      </c>
      <c r="H99" s="30">
        <v>2395</v>
      </c>
      <c r="I99" s="30">
        <v>1890.5</v>
      </c>
      <c r="J99" s="30">
        <v>1959</v>
      </c>
      <c r="K99" s="30">
        <v>1905</v>
      </c>
      <c r="L99" s="31">
        <f t="shared" si="42"/>
        <v>-54</v>
      </c>
      <c r="M99" s="32">
        <f t="shared" si="43"/>
        <v>-2.7565084226646247E-2</v>
      </c>
      <c r="N99" s="42">
        <f t="shared" si="44"/>
        <v>-0.27566539923954375</v>
      </c>
      <c r="O99" s="42">
        <f t="shared" si="45"/>
        <v>-0.46003401360544216</v>
      </c>
      <c r="P99" s="58"/>
    </row>
    <row r="100" spans="1:16" x14ac:dyDescent="0.2">
      <c r="A100" s="6" t="s">
        <v>81</v>
      </c>
      <c r="B100" s="5">
        <v>1815</v>
      </c>
      <c r="C100" s="25">
        <v>1979</v>
      </c>
      <c r="D100" s="5">
        <v>1769</v>
      </c>
      <c r="E100" s="5">
        <v>1568</v>
      </c>
      <c r="F100" s="25">
        <v>1035</v>
      </c>
      <c r="G100" s="25">
        <v>981</v>
      </c>
      <c r="H100" s="25">
        <v>843</v>
      </c>
      <c r="I100" s="25">
        <v>828</v>
      </c>
      <c r="J100" s="25">
        <v>741</v>
      </c>
      <c r="K100" s="25">
        <v>321</v>
      </c>
      <c r="L100" s="14">
        <f t="shared" ref="L100" si="46">K100-J100</f>
        <v>-420</v>
      </c>
      <c r="M100" s="15">
        <f t="shared" ref="M100" si="47">IFERROR((K100-J100)/J100,"n/a")</f>
        <v>-0.5668016194331984</v>
      </c>
      <c r="N100" s="11">
        <f t="shared" si="44"/>
        <v>-0.672782874617737</v>
      </c>
      <c r="O100" s="11">
        <f t="shared" si="45"/>
        <v>-0.82314049586776861</v>
      </c>
      <c r="P100" s="21"/>
    </row>
    <row r="101" spans="1:16" x14ac:dyDescent="0.2">
      <c r="A101" s="38" t="s">
        <v>123</v>
      </c>
      <c r="B101" s="39">
        <v>570</v>
      </c>
      <c r="C101" s="47">
        <v>189</v>
      </c>
      <c r="D101" s="39">
        <v>258</v>
      </c>
      <c r="E101" s="39">
        <v>141</v>
      </c>
      <c r="F101" s="47">
        <v>84</v>
      </c>
      <c r="G101" s="47">
        <v>63</v>
      </c>
      <c r="H101" s="47">
        <v>63</v>
      </c>
      <c r="I101" s="47">
        <v>75</v>
      </c>
      <c r="J101" s="47">
        <v>66</v>
      </c>
      <c r="K101" s="47">
        <v>57</v>
      </c>
      <c r="L101" s="40">
        <f t="shared" ref="L101" si="48">K101-J101</f>
        <v>-9</v>
      </c>
      <c r="M101" s="41">
        <f t="shared" ref="M101" si="49">IFERROR((K101-J101)/J101,"n/a")</f>
        <v>-0.13636363636363635</v>
      </c>
      <c r="N101" s="42">
        <f t="shared" si="44"/>
        <v>-9.5238095238095233E-2</v>
      </c>
      <c r="O101" s="42">
        <f t="shared" si="45"/>
        <v>-0.9</v>
      </c>
      <c r="P101" s="58"/>
    </row>
    <row r="102" spans="1:16" x14ac:dyDescent="0.2">
      <c r="A102" s="6"/>
      <c r="B102" s="5"/>
      <c r="C102" s="25"/>
      <c r="D102" s="5"/>
      <c r="E102" s="5"/>
      <c r="F102" s="25"/>
      <c r="G102" s="25"/>
      <c r="H102" s="25"/>
      <c r="I102" s="25"/>
      <c r="J102" s="25"/>
      <c r="K102" s="25"/>
      <c r="L102" s="14"/>
      <c r="M102" s="15"/>
      <c r="N102" s="11"/>
      <c r="O102" s="11"/>
      <c r="P102" s="21"/>
    </row>
    <row r="103" spans="1:16" x14ac:dyDescent="0.2">
      <c r="A103" s="4" t="s">
        <v>24</v>
      </c>
      <c r="B103" s="18">
        <f>SUM(B104:B111)</f>
        <v>29089</v>
      </c>
      <c r="C103" s="18">
        <f t="shared" ref="C103" si="50">SUM(C104:C111)</f>
        <v>29369.5</v>
      </c>
      <c r="D103" s="18">
        <f t="shared" ref="D103:K103" si="51">SUM(D104:D111)</f>
        <v>28873.5</v>
      </c>
      <c r="E103" s="18">
        <f t="shared" si="51"/>
        <v>27795</v>
      </c>
      <c r="F103" s="18">
        <f t="shared" si="51"/>
        <v>25485.5</v>
      </c>
      <c r="G103" s="18">
        <f t="shared" si="51"/>
        <v>25073.5</v>
      </c>
      <c r="H103" s="18">
        <f t="shared" si="51"/>
        <v>25315</v>
      </c>
      <c r="I103" s="18">
        <f t="shared" si="51"/>
        <v>24984.5</v>
      </c>
      <c r="J103" s="18">
        <f t="shared" si="51"/>
        <v>24964.5</v>
      </c>
      <c r="K103" s="18">
        <f t="shared" si="51"/>
        <v>25808.5</v>
      </c>
      <c r="L103" s="19">
        <f>K103-J103</f>
        <v>844</v>
      </c>
      <c r="M103" s="20">
        <f t="shared" si="43"/>
        <v>3.3808007370466062E-2</v>
      </c>
      <c r="N103" s="21">
        <f>IFERROR((K103-G103)/G103,"n/a")</f>
        <v>2.9313817376911879E-2</v>
      </c>
      <c r="O103" s="21">
        <f>IFERROR((K103-B103)/B103,"n/a")</f>
        <v>-0.11277458833235932</v>
      </c>
      <c r="P103" s="21"/>
    </row>
    <row r="104" spans="1:16" x14ac:dyDescent="0.2">
      <c r="A104" s="28" t="s">
        <v>14</v>
      </c>
      <c r="B104" s="29">
        <v>5606</v>
      </c>
      <c r="C104" s="30">
        <v>6401</v>
      </c>
      <c r="D104" s="29">
        <v>6189</v>
      </c>
      <c r="E104" s="29">
        <v>5653</v>
      </c>
      <c r="F104" s="30">
        <v>5166</v>
      </c>
      <c r="G104" s="30">
        <v>5001</v>
      </c>
      <c r="H104" s="30">
        <v>4950</v>
      </c>
      <c r="I104" s="30">
        <v>4560</v>
      </c>
      <c r="J104" s="30">
        <v>4754</v>
      </c>
      <c r="K104" s="30">
        <v>5162</v>
      </c>
      <c r="L104" s="31">
        <f t="shared" si="42"/>
        <v>408</v>
      </c>
      <c r="M104" s="32">
        <f t="shared" si="43"/>
        <v>8.5822465292385366E-2</v>
      </c>
      <c r="N104" s="33">
        <f>IFERROR((K104-G104)/G104,"n/a")</f>
        <v>3.219356128774245E-2</v>
      </c>
      <c r="O104" s="42">
        <f>IFERROR((K104-B104)/B104,"n/a")</f>
        <v>-7.920085622547271E-2</v>
      </c>
      <c r="P104" s="58"/>
    </row>
    <row r="105" spans="1:16" x14ac:dyDescent="0.2">
      <c r="A105" s="6" t="s">
        <v>15</v>
      </c>
      <c r="B105" s="5">
        <v>5494</v>
      </c>
      <c r="C105" s="25">
        <v>5637</v>
      </c>
      <c r="D105" s="5">
        <v>5056</v>
      </c>
      <c r="E105" s="5">
        <v>5293</v>
      </c>
      <c r="F105" s="25">
        <v>4940</v>
      </c>
      <c r="G105" s="25">
        <v>5061</v>
      </c>
      <c r="H105" s="25">
        <v>4758</v>
      </c>
      <c r="I105" s="25">
        <v>4757</v>
      </c>
      <c r="J105" s="25">
        <v>4783</v>
      </c>
      <c r="K105" s="25">
        <v>4866</v>
      </c>
      <c r="L105" s="14">
        <f t="shared" si="42"/>
        <v>83</v>
      </c>
      <c r="M105" s="15">
        <f t="shared" si="43"/>
        <v>1.7353125653355634E-2</v>
      </c>
      <c r="N105" s="11">
        <f t="shared" ref="N105:N111" si="52">IFERROR((K105-G105)/G105,"n/a")</f>
        <v>-3.8529934795494963E-2</v>
      </c>
      <c r="O105" s="11">
        <f t="shared" ref="O105:O111" si="53">IFERROR((K105-B105)/B105,"n/a")</f>
        <v>-0.11430651619949035</v>
      </c>
      <c r="P105" s="21"/>
    </row>
    <row r="106" spans="1:16" x14ac:dyDescent="0.2">
      <c r="A106" s="28" t="s">
        <v>84</v>
      </c>
      <c r="B106" s="29">
        <v>2075</v>
      </c>
      <c r="C106" s="30">
        <v>1928.5</v>
      </c>
      <c r="D106" s="29">
        <v>1668</v>
      </c>
      <c r="E106" s="29">
        <v>1424</v>
      </c>
      <c r="F106" s="30">
        <v>1333.5</v>
      </c>
      <c r="G106" s="30">
        <v>1305.5</v>
      </c>
      <c r="H106" s="30">
        <v>1454</v>
      </c>
      <c r="I106" s="30">
        <v>1351.5</v>
      </c>
      <c r="J106" s="30">
        <v>1610.5</v>
      </c>
      <c r="K106" s="30">
        <v>1701.5</v>
      </c>
      <c r="L106" s="31">
        <f t="shared" ref="L106" si="54">K106-J106</f>
        <v>91</v>
      </c>
      <c r="M106" s="32">
        <f t="shared" ref="M106" si="55">IFERROR((K106-J106)/J106,"n/a")</f>
        <v>5.6504191244954982E-2</v>
      </c>
      <c r="N106" s="33">
        <f t="shared" si="52"/>
        <v>0.30333205668326313</v>
      </c>
      <c r="O106" s="42">
        <f t="shared" si="53"/>
        <v>-0.18</v>
      </c>
      <c r="P106" s="58"/>
    </row>
    <row r="107" spans="1:16" x14ac:dyDescent="0.2">
      <c r="A107" s="6" t="s">
        <v>106</v>
      </c>
      <c r="B107" s="5">
        <v>119</v>
      </c>
      <c r="C107" s="25">
        <v>79</v>
      </c>
      <c r="D107" s="5">
        <v>74</v>
      </c>
      <c r="E107" s="5">
        <v>44</v>
      </c>
      <c r="F107" s="25">
        <v>35</v>
      </c>
      <c r="G107" s="25">
        <v>17</v>
      </c>
      <c r="H107" s="25">
        <v>14</v>
      </c>
      <c r="I107" s="25">
        <v>31</v>
      </c>
      <c r="J107" s="25">
        <v>14</v>
      </c>
      <c r="K107" s="25">
        <v>25</v>
      </c>
      <c r="L107" s="14">
        <f t="shared" si="42"/>
        <v>11</v>
      </c>
      <c r="M107" s="15">
        <f t="shared" si="43"/>
        <v>0.7857142857142857</v>
      </c>
      <c r="N107" s="11">
        <f t="shared" si="52"/>
        <v>0.47058823529411764</v>
      </c>
      <c r="O107" s="11">
        <f t="shared" si="53"/>
        <v>-0.78991596638655459</v>
      </c>
      <c r="P107" s="21"/>
    </row>
    <row r="108" spans="1:16" x14ac:dyDescent="0.2">
      <c r="A108" s="28" t="s">
        <v>16</v>
      </c>
      <c r="B108" s="29">
        <v>11468</v>
      </c>
      <c r="C108" s="30">
        <v>11087</v>
      </c>
      <c r="D108" s="29">
        <v>11420</v>
      </c>
      <c r="E108" s="29">
        <v>11171</v>
      </c>
      <c r="F108" s="30">
        <v>10172</v>
      </c>
      <c r="G108" s="30">
        <v>9822</v>
      </c>
      <c r="H108" s="30">
        <v>10491</v>
      </c>
      <c r="I108" s="30">
        <v>10506</v>
      </c>
      <c r="J108" s="30">
        <v>10257</v>
      </c>
      <c r="K108" s="30">
        <v>10172</v>
      </c>
      <c r="L108" s="31">
        <f t="shared" si="42"/>
        <v>-85</v>
      </c>
      <c r="M108" s="32">
        <f t="shared" si="43"/>
        <v>-8.2870234961489719E-3</v>
      </c>
      <c r="N108" s="33">
        <f t="shared" si="52"/>
        <v>3.5634290368560376E-2</v>
      </c>
      <c r="O108" s="42">
        <f t="shared" si="53"/>
        <v>-0.11301011510289501</v>
      </c>
      <c r="P108" s="58"/>
    </row>
    <row r="109" spans="1:16" x14ac:dyDescent="0.2">
      <c r="A109" s="6" t="s">
        <v>17</v>
      </c>
      <c r="B109" s="5">
        <v>938</v>
      </c>
      <c r="C109" s="25">
        <v>984</v>
      </c>
      <c r="D109" s="5">
        <v>1053</v>
      </c>
      <c r="E109" s="5">
        <v>945</v>
      </c>
      <c r="F109" s="25">
        <v>819</v>
      </c>
      <c r="G109" s="25">
        <v>804</v>
      </c>
      <c r="H109" s="25">
        <v>791</v>
      </c>
      <c r="I109" s="25">
        <v>696</v>
      </c>
      <c r="J109" s="25">
        <v>490</v>
      </c>
      <c r="K109" s="25">
        <v>651</v>
      </c>
      <c r="L109" s="14">
        <f t="shared" si="42"/>
        <v>161</v>
      </c>
      <c r="M109" s="15">
        <f t="shared" si="43"/>
        <v>0.32857142857142857</v>
      </c>
      <c r="N109" s="11">
        <f t="shared" si="52"/>
        <v>-0.19029850746268656</v>
      </c>
      <c r="O109" s="11">
        <f t="shared" si="53"/>
        <v>-0.30597014925373134</v>
      </c>
      <c r="P109" s="21"/>
    </row>
    <row r="110" spans="1:16" x14ac:dyDescent="0.2">
      <c r="A110" s="28" t="s">
        <v>28</v>
      </c>
      <c r="B110" s="29">
        <v>66</v>
      </c>
      <c r="C110" s="30">
        <v>63</v>
      </c>
      <c r="D110" s="29">
        <v>42</v>
      </c>
      <c r="E110" s="29">
        <v>0</v>
      </c>
      <c r="F110" s="30">
        <v>0</v>
      </c>
      <c r="G110" s="30">
        <v>0</v>
      </c>
      <c r="H110" s="30">
        <v>0</v>
      </c>
      <c r="I110" s="30">
        <v>9</v>
      </c>
      <c r="J110" s="30">
        <v>0</v>
      </c>
      <c r="K110" s="30">
        <v>3</v>
      </c>
      <c r="L110" s="31">
        <f t="shared" si="42"/>
        <v>3</v>
      </c>
      <c r="M110" s="32" t="str">
        <f t="shared" si="43"/>
        <v>n/a</v>
      </c>
      <c r="N110" s="33" t="str">
        <f t="shared" si="52"/>
        <v>n/a</v>
      </c>
      <c r="O110" s="42">
        <f t="shared" si="53"/>
        <v>-0.95454545454545459</v>
      </c>
      <c r="P110" s="58"/>
    </row>
    <row r="111" spans="1:16" ht="12.6" customHeight="1" x14ac:dyDescent="0.2">
      <c r="A111" s="6" t="s">
        <v>18</v>
      </c>
      <c r="B111" s="5">
        <v>3323</v>
      </c>
      <c r="C111" s="25">
        <v>3190</v>
      </c>
      <c r="D111" s="5">
        <v>3371.5</v>
      </c>
      <c r="E111" s="5">
        <v>3265</v>
      </c>
      <c r="F111" s="25">
        <v>3020</v>
      </c>
      <c r="G111" s="25">
        <v>3063</v>
      </c>
      <c r="H111" s="25">
        <v>2857</v>
      </c>
      <c r="I111" s="25">
        <v>3074</v>
      </c>
      <c r="J111" s="25">
        <v>3056</v>
      </c>
      <c r="K111" s="25">
        <v>3228</v>
      </c>
      <c r="L111" s="14">
        <f t="shared" si="42"/>
        <v>172</v>
      </c>
      <c r="M111" s="15">
        <f t="shared" si="43"/>
        <v>5.6282722513089002E-2</v>
      </c>
      <c r="N111" s="11">
        <f t="shared" si="52"/>
        <v>5.3868756121449562E-2</v>
      </c>
      <c r="O111" s="11">
        <f t="shared" si="53"/>
        <v>-2.8588624736683721E-2</v>
      </c>
      <c r="P111" s="21"/>
    </row>
    <row r="112" spans="1:16" x14ac:dyDescent="0.2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14"/>
      <c r="M112" s="15"/>
      <c r="N112" s="11"/>
      <c r="O112" s="11"/>
      <c r="P112" s="21"/>
    </row>
    <row r="113" spans="1:16" x14ac:dyDescent="0.2">
      <c r="A113" s="4" t="s">
        <v>25</v>
      </c>
      <c r="B113" s="18">
        <f>SUM(B114:B124)</f>
        <v>24629</v>
      </c>
      <c r="C113" s="18">
        <f t="shared" ref="C113" si="56">SUM(C114:C124)</f>
        <v>25599</v>
      </c>
      <c r="D113" s="18">
        <f t="shared" ref="D113:K113" si="57">SUM(D114:D124)</f>
        <v>24717.5</v>
      </c>
      <c r="E113" s="18">
        <f t="shared" si="57"/>
        <v>24646</v>
      </c>
      <c r="F113" s="18">
        <f t="shared" si="57"/>
        <v>24650</v>
      </c>
      <c r="G113" s="18">
        <f t="shared" si="57"/>
        <v>22997</v>
      </c>
      <c r="H113" s="18">
        <f t="shared" si="57"/>
        <v>21935.5</v>
      </c>
      <c r="I113" s="18">
        <f t="shared" si="57"/>
        <v>22240.5</v>
      </c>
      <c r="J113" s="18">
        <f t="shared" si="57"/>
        <v>23214</v>
      </c>
      <c r="K113" s="18">
        <f t="shared" si="57"/>
        <v>23778.5</v>
      </c>
      <c r="L113" s="19">
        <f t="shared" ref="L113" si="58">K113-J113</f>
        <v>564.5</v>
      </c>
      <c r="M113" s="20">
        <f t="shared" ref="M113" si="59">IFERROR((K113-J113)/J113,"n/a")</f>
        <v>2.4317222365813733E-2</v>
      </c>
      <c r="N113" s="21">
        <f>IFERROR((K113-G113)/G113,"n/a")</f>
        <v>3.3982693394790625E-2</v>
      </c>
      <c r="O113" s="21">
        <f>IFERROR((K113-B113)/B113,"n/a")</f>
        <v>-3.4532461732104433E-2</v>
      </c>
      <c r="P113" s="21"/>
    </row>
    <row r="114" spans="1:16" x14ac:dyDescent="0.2">
      <c r="A114" s="28" t="s">
        <v>89</v>
      </c>
      <c r="B114" s="29">
        <v>1892</v>
      </c>
      <c r="C114" s="30">
        <v>1869</v>
      </c>
      <c r="D114" s="29">
        <v>1810</v>
      </c>
      <c r="E114" s="29">
        <v>1707</v>
      </c>
      <c r="F114" s="30">
        <v>1760</v>
      </c>
      <c r="G114" s="30">
        <v>1787</v>
      </c>
      <c r="H114" s="30">
        <v>1803</v>
      </c>
      <c r="I114" s="30">
        <v>1733</v>
      </c>
      <c r="J114" s="30">
        <v>1832</v>
      </c>
      <c r="K114" s="30">
        <v>1972</v>
      </c>
      <c r="L114" s="31">
        <f t="shared" si="42"/>
        <v>140</v>
      </c>
      <c r="M114" s="32">
        <f t="shared" si="43"/>
        <v>7.6419213973799124E-2</v>
      </c>
      <c r="N114" s="33">
        <f>IFERROR((K114-G114)/G114,"n/a")</f>
        <v>0.10352546166759932</v>
      </c>
      <c r="O114" s="42">
        <f>IFERROR((K114-B114)/B114,"n/a")</f>
        <v>4.2283298097251586E-2</v>
      </c>
      <c r="P114" s="58"/>
    </row>
    <row r="115" spans="1:16" x14ac:dyDescent="0.2">
      <c r="A115" s="6" t="s">
        <v>90</v>
      </c>
      <c r="B115" s="5">
        <v>5415</v>
      </c>
      <c r="C115" s="25">
        <v>5841</v>
      </c>
      <c r="D115" s="5">
        <v>5734</v>
      </c>
      <c r="E115" s="5">
        <v>6524</v>
      </c>
      <c r="F115" s="25">
        <v>5801</v>
      </c>
      <c r="G115" s="25">
        <v>5131</v>
      </c>
      <c r="H115" s="25">
        <v>4848</v>
      </c>
      <c r="I115" s="25">
        <v>5216</v>
      </c>
      <c r="J115" s="25">
        <v>5656</v>
      </c>
      <c r="K115" s="25">
        <v>5379</v>
      </c>
      <c r="L115" s="14">
        <f t="shared" si="42"/>
        <v>-277</v>
      </c>
      <c r="M115" s="15">
        <f t="shared" si="43"/>
        <v>-4.8974540311173972E-2</v>
      </c>
      <c r="N115" s="11">
        <f t="shared" ref="N115:N124" si="60">IFERROR((K115-G115)/G115,"n/a")</f>
        <v>4.8333658156304811E-2</v>
      </c>
      <c r="O115" s="11">
        <f t="shared" ref="O115:O124" si="61">IFERROR((K115-B115)/B115,"n/a")</f>
        <v>-6.6481994459833792E-3</v>
      </c>
      <c r="P115" s="21"/>
    </row>
    <row r="116" spans="1:16" x14ac:dyDescent="0.2">
      <c r="A116" s="28" t="s">
        <v>91</v>
      </c>
      <c r="B116" s="29">
        <v>3507</v>
      </c>
      <c r="C116" s="30">
        <v>3499</v>
      </c>
      <c r="D116" s="29">
        <v>3685.5</v>
      </c>
      <c r="E116" s="29">
        <v>3405.5</v>
      </c>
      <c r="F116" s="30">
        <v>3116.5</v>
      </c>
      <c r="G116" s="30">
        <v>3316.5</v>
      </c>
      <c r="H116" s="30">
        <v>3233</v>
      </c>
      <c r="I116" s="30">
        <v>3156</v>
      </c>
      <c r="J116" s="30">
        <v>3412.5</v>
      </c>
      <c r="K116" s="30">
        <v>3480</v>
      </c>
      <c r="L116" s="31">
        <f t="shared" si="42"/>
        <v>67.5</v>
      </c>
      <c r="M116" s="32">
        <f t="shared" si="43"/>
        <v>1.9780219780219779E-2</v>
      </c>
      <c r="N116" s="33">
        <f t="shared" si="60"/>
        <v>4.9298959746720938E-2</v>
      </c>
      <c r="O116" s="42">
        <f t="shared" si="61"/>
        <v>-7.6988879384088963E-3</v>
      </c>
      <c r="P116" s="58"/>
    </row>
    <row r="117" spans="1:16" x14ac:dyDescent="0.2">
      <c r="A117" s="6" t="s">
        <v>103</v>
      </c>
      <c r="B117" s="5">
        <v>12</v>
      </c>
      <c r="C117" s="25">
        <v>24</v>
      </c>
      <c r="D117" s="5">
        <v>35</v>
      </c>
      <c r="E117" s="5">
        <v>53</v>
      </c>
      <c r="F117" s="25">
        <v>40</v>
      </c>
      <c r="G117" s="25">
        <v>45</v>
      </c>
      <c r="H117" s="25">
        <v>75</v>
      </c>
      <c r="I117" s="25">
        <v>216</v>
      </c>
      <c r="J117" s="25">
        <v>251</v>
      </c>
      <c r="K117" s="25">
        <v>202</v>
      </c>
      <c r="L117" s="14"/>
      <c r="M117" s="15"/>
      <c r="N117" s="11">
        <f t="shared" si="60"/>
        <v>3.4888888888888889</v>
      </c>
      <c r="O117" s="11">
        <f t="shared" si="61"/>
        <v>15.833333333333334</v>
      </c>
      <c r="P117" s="21"/>
    </row>
    <row r="118" spans="1:16" x14ac:dyDescent="0.2">
      <c r="A118" s="28" t="s">
        <v>102</v>
      </c>
      <c r="B118" s="29">
        <v>0</v>
      </c>
      <c r="C118" s="30">
        <v>0</v>
      </c>
      <c r="D118" s="29">
        <v>93</v>
      </c>
      <c r="E118" s="29">
        <v>240</v>
      </c>
      <c r="F118" s="30">
        <v>354</v>
      </c>
      <c r="G118" s="30">
        <v>318</v>
      </c>
      <c r="H118" s="30">
        <v>375</v>
      </c>
      <c r="I118" s="30">
        <v>360</v>
      </c>
      <c r="J118" s="30">
        <v>423</v>
      </c>
      <c r="K118" s="30">
        <v>549</v>
      </c>
      <c r="L118" s="31">
        <f t="shared" ref="L118" si="62">K118-J118</f>
        <v>126</v>
      </c>
      <c r="M118" s="32">
        <f t="shared" ref="M118" si="63">IFERROR((K118-J118)/J118,"n/a")</f>
        <v>0.2978723404255319</v>
      </c>
      <c r="N118" s="33">
        <f t="shared" si="60"/>
        <v>0.72641509433962259</v>
      </c>
      <c r="O118" s="42" t="str">
        <f t="shared" si="61"/>
        <v>n/a</v>
      </c>
      <c r="P118" s="58"/>
    </row>
    <row r="119" spans="1:16" x14ac:dyDescent="0.2">
      <c r="A119" s="6" t="s">
        <v>107</v>
      </c>
      <c r="B119" s="5">
        <v>0</v>
      </c>
      <c r="C119" s="25">
        <v>0</v>
      </c>
      <c r="D119" s="5">
        <v>0</v>
      </c>
      <c r="E119" s="5">
        <v>90</v>
      </c>
      <c r="F119" s="25">
        <v>155</v>
      </c>
      <c r="G119" s="25">
        <v>204</v>
      </c>
      <c r="H119" s="25">
        <v>204.5</v>
      </c>
      <c r="I119" s="25">
        <v>160.5</v>
      </c>
      <c r="J119" s="25">
        <v>133.5</v>
      </c>
      <c r="K119" s="25">
        <v>192</v>
      </c>
      <c r="L119" s="14"/>
      <c r="M119" s="15"/>
      <c r="N119" s="11">
        <f t="shared" si="60"/>
        <v>-5.8823529411764705E-2</v>
      </c>
      <c r="O119" s="11" t="str">
        <f t="shared" si="61"/>
        <v>n/a</v>
      </c>
      <c r="P119" s="21"/>
    </row>
    <row r="120" spans="1:16" x14ac:dyDescent="0.2">
      <c r="A120" s="28" t="s">
        <v>92</v>
      </c>
      <c r="B120" s="29">
        <v>1352.5</v>
      </c>
      <c r="C120" s="30">
        <v>1266</v>
      </c>
      <c r="D120" s="29">
        <v>1456</v>
      </c>
      <c r="E120" s="29">
        <v>1375</v>
      </c>
      <c r="F120" s="30">
        <v>1406</v>
      </c>
      <c r="G120" s="30">
        <v>1414.5</v>
      </c>
      <c r="H120" s="30">
        <v>1737.5</v>
      </c>
      <c r="I120" s="30">
        <v>1679</v>
      </c>
      <c r="J120" s="30">
        <v>1542</v>
      </c>
      <c r="K120" s="30">
        <v>1809</v>
      </c>
      <c r="L120" s="31">
        <f t="shared" si="42"/>
        <v>267</v>
      </c>
      <c r="M120" s="32">
        <f t="shared" si="43"/>
        <v>0.17315175097276264</v>
      </c>
      <c r="N120" s="33">
        <f t="shared" si="60"/>
        <v>0.27889713679745493</v>
      </c>
      <c r="O120" s="42">
        <f t="shared" si="61"/>
        <v>0.33752310536044361</v>
      </c>
      <c r="P120" s="58"/>
    </row>
    <row r="121" spans="1:16" ht="12.6" customHeight="1" x14ac:dyDescent="0.2">
      <c r="A121" s="6" t="s">
        <v>93</v>
      </c>
      <c r="B121" s="5">
        <v>4719</v>
      </c>
      <c r="C121" s="25">
        <v>5536</v>
      </c>
      <c r="D121" s="5">
        <v>4830</v>
      </c>
      <c r="E121" s="5">
        <v>5033</v>
      </c>
      <c r="F121" s="25">
        <v>5780</v>
      </c>
      <c r="G121" s="25">
        <v>5150</v>
      </c>
      <c r="H121" s="25">
        <v>4310</v>
      </c>
      <c r="I121" s="25">
        <v>5043</v>
      </c>
      <c r="J121" s="25">
        <v>5073</v>
      </c>
      <c r="K121" s="25">
        <v>5016</v>
      </c>
      <c r="L121" s="14">
        <f t="shared" si="42"/>
        <v>-57</v>
      </c>
      <c r="M121" s="15">
        <f t="shared" si="43"/>
        <v>-1.1235955056179775E-2</v>
      </c>
      <c r="N121" s="11">
        <f t="shared" si="60"/>
        <v>-2.6019417475728154E-2</v>
      </c>
      <c r="O121" s="11">
        <f t="shared" si="61"/>
        <v>6.2937062937062943E-2</v>
      </c>
      <c r="P121" s="21"/>
    </row>
    <row r="122" spans="1:16" x14ac:dyDescent="0.2">
      <c r="A122" s="28" t="s">
        <v>94</v>
      </c>
      <c r="B122" s="29">
        <v>378</v>
      </c>
      <c r="C122" s="30">
        <v>477</v>
      </c>
      <c r="D122" s="29">
        <v>489</v>
      </c>
      <c r="E122" s="29">
        <v>513</v>
      </c>
      <c r="F122" s="30">
        <v>498</v>
      </c>
      <c r="G122" s="30">
        <v>426</v>
      </c>
      <c r="H122" s="30">
        <v>339</v>
      </c>
      <c r="I122" s="30">
        <v>375</v>
      </c>
      <c r="J122" s="30">
        <v>351</v>
      </c>
      <c r="K122" s="30">
        <v>331</v>
      </c>
      <c r="L122" s="31">
        <f t="shared" si="42"/>
        <v>-20</v>
      </c>
      <c r="M122" s="32">
        <f t="shared" si="43"/>
        <v>-5.6980056980056981E-2</v>
      </c>
      <c r="N122" s="33">
        <f t="shared" si="60"/>
        <v>-0.22300469483568075</v>
      </c>
      <c r="O122" s="42">
        <f t="shared" si="61"/>
        <v>-0.12433862433862433</v>
      </c>
      <c r="P122" s="58"/>
    </row>
    <row r="123" spans="1:16" x14ac:dyDescent="0.2">
      <c r="A123" s="6" t="s">
        <v>95</v>
      </c>
      <c r="B123" s="5">
        <v>3127.5</v>
      </c>
      <c r="C123" s="25">
        <v>3214</v>
      </c>
      <c r="D123" s="5">
        <v>3160</v>
      </c>
      <c r="E123" s="5">
        <v>3029.5</v>
      </c>
      <c r="F123" s="25">
        <v>3207.5</v>
      </c>
      <c r="G123" s="25">
        <v>3247</v>
      </c>
      <c r="H123" s="25">
        <v>3011.5</v>
      </c>
      <c r="I123" s="25">
        <v>2545</v>
      </c>
      <c r="J123" s="25">
        <v>2464</v>
      </c>
      <c r="K123" s="25">
        <v>2805.5</v>
      </c>
      <c r="L123" s="14">
        <f t="shared" si="42"/>
        <v>341.5</v>
      </c>
      <c r="M123" s="15">
        <f t="shared" si="43"/>
        <v>0.13859577922077923</v>
      </c>
      <c r="N123" s="11">
        <f t="shared" si="60"/>
        <v>-0.13597166615337233</v>
      </c>
      <c r="O123" s="11">
        <f t="shared" si="61"/>
        <v>-0.10295763389288569</v>
      </c>
      <c r="P123" s="21"/>
    </row>
    <row r="124" spans="1:16" x14ac:dyDescent="0.2">
      <c r="A124" s="28" t="s">
        <v>96</v>
      </c>
      <c r="B124" s="29">
        <v>4226</v>
      </c>
      <c r="C124" s="30">
        <v>3873</v>
      </c>
      <c r="D124" s="29">
        <v>3425</v>
      </c>
      <c r="E124" s="29">
        <v>2676</v>
      </c>
      <c r="F124" s="30">
        <v>2532</v>
      </c>
      <c r="G124" s="30">
        <v>1958</v>
      </c>
      <c r="H124" s="30">
        <v>1999</v>
      </c>
      <c r="I124" s="30">
        <v>1757</v>
      </c>
      <c r="J124" s="30">
        <v>2076</v>
      </c>
      <c r="K124" s="30">
        <v>2043</v>
      </c>
      <c r="L124" s="31">
        <f t="shared" si="42"/>
        <v>-33</v>
      </c>
      <c r="M124" s="32">
        <f t="shared" si="43"/>
        <v>-1.5895953757225433E-2</v>
      </c>
      <c r="N124" s="33">
        <f t="shared" si="60"/>
        <v>4.3411644535240039E-2</v>
      </c>
      <c r="O124" s="42">
        <f t="shared" si="61"/>
        <v>-0.51656412683388542</v>
      </c>
      <c r="P124" s="58"/>
    </row>
    <row r="125" spans="1:16" x14ac:dyDescent="0.2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14"/>
      <c r="M125" s="15"/>
      <c r="N125" s="11"/>
      <c r="O125" s="11"/>
      <c r="P125" s="21"/>
    </row>
    <row r="126" spans="1:16" x14ac:dyDescent="0.2">
      <c r="A126" s="4" t="s">
        <v>26</v>
      </c>
      <c r="B126" s="18">
        <f t="shared" ref="B126:K126" si="64">SUM(B127:B127)</f>
        <v>908</v>
      </c>
      <c r="C126" s="18">
        <f t="shared" si="64"/>
        <v>847</v>
      </c>
      <c r="D126" s="18">
        <f t="shared" si="64"/>
        <v>689.5</v>
      </c>
      <c r="E126" s="18">
        <f t="shared" si="64"/>
        <v>759.5</v>
      </c>
      <c r="F126" s="18">
        <f t="shared" si="64"/>
        <v>877</v>
      </c>
      <c r="G126" s="18">
        <f t="shared" si="64"/>
        <v>1552</v>
      </c>
      <c r="H126" s="18">
        <f t="shared" si="64"/>
        <v>605</v>
      </c>
      <c r="I126" s="18">
        <f t="shared" si="64"/>
        <v>383</v>
      </c>
      <c r="J126" s="18">
        <f t="shared" si="64"/>
        <v>467</v>
      </c>
      <c r="K126" s="18">
        <f t="shared" si="64"/>
        <v>300</v>
      </c>
      <c r="L126" s="19">
        <f>K126-J126</f>
        <v>-167</v>
      </c>
      <c r="M126" s="20">
        <f t="shared" ref="M126" si="65">IFERROR((K126-J126)/J126,"n/a")</f>
        <v>-0.35760171306209848</v>
      </c>
      <c r="N126" s="21">
        <f>IFERROR((K126-G126)/G126,"n/a")</f>
        <v>-0.80670103092783507</v>
      </c>
      <c r="O126" s="21">
        <f>IFERROR((K126-B126)/B126,"n/a")</f>
        <v>-0.66960352422907488</v>
      </c>
      <c r="P126" s="21"/>
    </row>
    <row r="127" spans="1:16" x14ac:dyDescent="0.2">
      <c r="A127" s="44" t="s">
        <v>97</v>
      </c>
      <c r="B127" s="29">
        <v>908</v>
      </c>
      <c r="C127" s="30">
        <v>847</v>
      </c>
      <c r="D127" s="29">
        <v>689.5</v>
      </c>
      <c r="E127" s="29">
        <v>759.5</v>
      </c>
      <c r="F127" s="30">
        <v>877</v>
      </c>
      <c r="G127" s="30">
        <v>1552</v>
      </c>
      <c r="H127" s="30">
        <v>605</v>
      </c>
      <c r="I127" s="30">
        <v>383</v>
      </c>
      <c r="J127" s="30">
        <v>467</v>
      </c>
      <c r="K127" s="30">
        <v>300</v>
      </c>
      <c r="L127" s="31">
        <f t="shared" si="42"/>
        <v>-167</v>
      </c>
      <c r="M127" s="32">
        <f t="shared" si="43"/>
        <v>-0.35760171306209848</v>
      </c>
      <c r="N127" s="33">
        <f>IFERROR((K127-G127)/G127,"n/a")</f>
        <v>-0.80670103092783507</v>
      </c>
      <c r="O127" s="33">
        <f>IFERROR((K127-B127)/B127,"n/a")</f>
        <v>-0.66960352422907488</v>
      </c>
      <c r="P127" s="58"/>
    </row>
    <row r="128" spans="1:16" ht="12" x14ac:dyDescent="0.2">
      <c r="A128" s="26"/>
      <c r="B128" s="5"/>
      <c r="C128" s="25"/>
      <c r="D128" s="5"/>
      <c r="E128" s="5"/>
      <c r="F128" s="25"/>
      <c r="G128" s="25"/>
      <c r="H128" s="25"/>
      <c r="I128" s="25"/>
      <c r="J128" s="25"/>
      <c r="K128" s="25"/>
      <c r="L128" s="14"/>
      <c r="M128" s="15"/>
      <c r="N128" s="11"/>
      <c r="O128" s="11"/>
      <c r="P128" s="21"/>
    </row>
    <row r="129" spans="1:16" x14ac:dyDescent="0.2">
      <c r="A129" s="4" t="s">
        <v>101</v>
      </c>
      <c r="B129" s="18">
        <f>SUM(B130:B131)</f>
        <v>399</v>
      </c>
      <c r="C129" s="18">
        <f t="shared" ref="C129" si="66">SUM(C130:C131)</f>
        <v>371</v>
      </c>
      <c r="D129" s="18">
        <f t="shared" ref="D129:K129" si="67">SUM(D130:D131)</f>
        <v>665</v>
      </c>
      <c r="E129" s="18">
        <f t="shared" si="67"/>
        <v>652</v>
      </c>
      <c r="F129" s="18">
        <f t="shared" si="67"/>
        <v>790</v>
      </c>
      <c r="G129" s="18">
        <f t="shared" si="67"/>
        <v>895</v>
      </c>
      <c r="H129" s="18">
        <f t="shared" si="67"/>
        <v>1061.5</v>
      </c>
      <c r="I129" s="18">
        <f t="shared" si="67"/>
        <v>1107</v>
      </c>
      <c r="J129" s="18">
        <f t="shared" si="67"/>
        <v>911.5</v>
      </c>
      <c r="K129" s="18">
        <f t="shared" si="67"/>
        <v>1119</v>
      </c>
      <c r="L129" s="19">
        <f t="shared" si="42"/>
        <v>207.5</v>
      </c>
      <c r="M129" s="20">
        <f t="shared" si="43"/>
        <v>0.22764673614920461</v>
      </c>
      <c r="N129" s="21">
        <f>IFERROR((K129-G129)/G129,"n/a")</f>
        <v>0.25027932960893856</v>
      </c>
      <c r="O129" s="21">
        <f>IFERROR((K129-B129)/B129,"n/a")</f>
        <v>1.8045112781954886</v>
      </c>
      <c r="P129" s="21"/>
    </row>
    <row r="130" spans="1:16" ht="12.6" customHeight="1" x14ac:dyDescent="0.2">
      <c r="A130" s="28" t="s">
        <v>108</v>
      </c>
      <c r="B130" s="29">
        <v>348</v>
      </c>
      <c r="C130" s="30">
        <v>247</v>
      </c>
      <c r="D130" s="29">
        <v>468</v>
      </c>
      <c r="E130" s="29">
        <v>411</v>
      </c>
      <c r="F130" s="30">
        <v>541</v>
      </c>
      <c r="G130" s="30">
        <v>534</v>
      </c>
      <c r="H130" s="30">
        <v>597</v>
      </c>
      <c r="I130" s="30">
        <v>480</v>
      </c>
      <c r="J130" s="30">
        <v>363</v>
      </c>
      <c r="K130" s="30">
        <v>466</v>
      </c>
      <c r="L130" s="31">
        <f t="shared" si="42"/>
        <v>103</v>
      </c>
      <c r="M130" s="32">
        <f t="shared" si="43"/>
        <v>0.28374655647382918</v>
      </c>
      <c r="N130" s="33">
        <f>IFERROR((K130-G130)/G130,"n/a")</f>
        <v>-0.12734082397003746</v>
      </c>
      <c r="O130" s="33">
        <f>IFERROR((K130-B130)/B130,"n/a")</f>
        <v>0.33908045977011492</v>
      </c>
      <c r="P130" s="58"/>
    </row>
    <row r="131" spans="1:16" x14ac:dyDescent="0.2">
      <c r="A131" s="6" t="s">
        <v>142</v>
      </c>
      <c r="B131">
        <v>51</v>
      </c>
      <c r="C131">
        <v>124</v>
      </c>
      <c r="D131">
        <v>197</v>
      </c>
      <c r="E131">
        <v>241</v>
      </c>
      <c r="F131">
        <v>249</v>
      </c>
      <c r="G131">
        <v>361</v>
      </c>
      <c r="H131">
        <v>464.5</v>
      </c>
      <c r="I131">
        <v>627</v>
      </c>
      <c r="J131">
        <v>548.5</v>
      </c>
      <c r="K131" s="48">
        <v>653</v>
      </c>
      <c r="L131" s="14">
        <f t="shared" si="42"/>
        <v>104.5</v>
      </c>
      <c r="M131" s="15">
        <f t="shared" si="43"/>
        <v>0.19051959890610756</v>
      </c>
      <c r="N131" s="11">
        <f>IFERROR((K131-G131)/G131,"n/a")</f>
        <v>0.80886426592797789</v>
      </c>
      <c r="O131" s="11">
        <f>IFERROR((K131-B131)/B131,"n/a")</f>
        <v>11.803921568627452</v>
      </c>
      <c r="P131" s="21"/>
    </row>
    <row r="132" spans="1:16" x14ac:dyDescent="0.2">
      <c r="A132" t="s">
        <v>128</v>
      </c>
    </row>
  </sheetData>
  <sheetProtection algorithmName="SHA-512" hashValue="BmoU41jMev5qILwkLEeQOF0i9PCs9ABaKypSzvkUD493dYqb5MobJEjPSnOJ3eoevgazUKSJ3tul2S2SQRO75Q==" saltValue="Dpc/F7yV8i5Mn4yfhxId6A==" spinCount="100000" sheet="1" objects="1" scenarios="1"/>
  <printOptions horizontalCentered="1"/>
  <pageMargins left="0.2" right="0.2" top="0.75" bottom="0.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  <rowBreaks count="3" manualBreakCount="3">
    <brk id="40" max="16383" man="1"/>
    <brk id="79" max="16383" man="1"/>
    <brk id="112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D4CBEF04-A1F6-4005-B16E-A7DEF94C67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Course_CCGlevel_Fall!B6:K6</xm:f>
              <xm:sqref>P6</xm:sqref>
            </x14:sparkline>
          </x14:sparklines>
        </x14:sparklineGroup>
        <x14:sparklineGroup displayEmptyCellsAs="gap" high="1" xr2:uid="{0EDDCFFA-CECD-43C4-8B41-873225D4DD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Course_CCGlevel_Fall!B8:K8</xm:f>
              <xm:sqref>P8</xm:sqref>
            </x14:sparkline>
            <x14:sparkline>
              <xm:f>Course_CCGlevel_Fall!B9:K9</xm:f>
              <xm:sqref>P9</xm:sqref>
            </x14:sparkline>
            <x14:sparkline>
              <xm:f>Course_CCGlevel_Fall!B10:K10</xm:f>
              <xm:sqref>P10</xm:sqref>
            </x14:sparkline>
            <x14:sparkline>
              <xm:f>Course_CCGlevel_Fall!B11:K11</xm:f>
              <xm:sqref>P11</xm:sqref>
            </x14:sparkline>
            <x14:sparkline>
              <xm:f>Course_CCGlevel_Fall!B12:K12</xm:f>
              <xm:sqref>P12</xm:sqref>
            </x14:sparkline>
            <x14:sparkline>
              <xm:f>Course_CCGlevel_Fall!B13:K13</xm:f>
              <xm:sqref>P13</xm:sqref>
            </x14:sparkline>
            <x14:sparkline>
              <xm:f>Course_CCGlevel_Fall!B14:K14</xm:f>
              <xm:sqref>P14</xm:sqref>
            </x14:sparkline>
            <x14:sparkline>
              <xm:f>Course_CCGlevel_Fall!B15:K15</xm:f>
              <xm:sqref>P15</xm:sqref>
            </x14:sparkline>
            <x14:sparkline>
              <xm:f>Course_CCGlevel_Fall!B16:K16</xm:f>
              <xm:sqref>P16</xm:sqref>
            </x14:sparkline>
            <x14:sparkline>
              <xm:f>Course_CCGlevel_Fall!B17:K17</xm:f>
              <xm:sqref>P17</xm:sqref>
            </x14:sparkline>
            <x14:sparkline>
              <xm:f>Course_CCGlevel_Fall!B18:K18</xm:f>
              <xm:sqref>P18</xm:sqref>
            </x14:sparkline>
            <x14:sparkline>
              <xm:f>Course_CCGlevel_Fall!B19:K19</xm:f>
              <xm:sqref>P19</xm:sqref>
            </x14:sparkline>
            <x14:sparkline>
              <xm:f>Course_CCGlevel_Fall!B20:K20</xm:f>
              <xm:sqref>P20</xm:sqref>
            </x14:sparkline>
            <x14:sparkline>
              <xm:f>Course_CCGlevel_Fall!B21:K21</xm:f>
              <xm:sqref>P21</xm:sqref>
            </x14:sparkline>
            <x14:sparkline>
              <xm:f>Course_CCGlevel_Fall!B22:K22</xm:f>
              <xm:sqref>P22</xm:sqref>
            </x14:sparkline>
            <x14:sparkline>
              <xm:f>Course_CCGlevel_Fall!B23:K23</xm:f>
              <xm:sqref>P23</xm:sqref>
            </x14:sparkline>
            <x14:sparkline>
              <xm:f>Course_CCGlevel_Fall!B24:K24</xm:f>
              <xm:sqref>P24</xm:sqref>
            </x14:sparkline>
            <x14:sparkline>
              <xm:f>Course_CCGlevel_Fall!B25:K25</xm:f>
              <xm:sqref>P25</xm:sqref>
            </x14:sparkline>
            <x14:sparkline>
              <xm:f>Course_CCGlevel_Fall!B28:K28</xm:f>
              <xm:sqref>P28</xm:sqref>
            </x14:sparkline>
            <x14:sparkline>
              <xm:f>Course_CCGlevel_Fall!B29:K29</xm:f>
              <xm:sqref>P29</xm:sqref>
            </x14:sparkline>
            <x14:sparkline>
              <xm:f>Course_CCGlevel_Fall!B30:K30</xm:f>
              <xm:sqref>P30</xm:sqref>
            </x14:sparkline>
            <x14:sparkline>
              <xm:f>Course_CCGlevel_Fall!B31:K31</xm:f>
              <xm:sqref>P31</xm:sqref>
            </x14:sparkline>
            <x14:sparkline>
              <xm:f>Course_CCGlevel_Fall!B32:K32</xm:f>
              <xm:sqref>P32</xm:sqref>
            </x14:sparkline>
            <x14:sparkline>
              <xm:f>Course_CCGlevel_Fall!B33:K33</xm:f>
              <xm:sqref>P33</xm:sqref>
            </x14:sparkline>
            <x14:sparkline>
              <xm:f>Course_CCGlevel_Fall!B34:K34</xm:f>
              <xm:sqref>P34</xm:sqref>
            </x14:sparkline>
            <x14:sparkline>
              <xm:f>Course_CCGlevel_Fall!B35:K35</xm:f>
              <xm:sqref>P35</xm:sqref>
            </x14:sparkline>
            <x14:sparkline>
              <xm:f>Course_CCGlevel_Fall!B36:K36</xm:f>
              <xm:sqref>P36</xm:sqref>
            </x14:sparkline>
            <x14:sparkline>
              <xm:f>Course_CCGlevel_Fall!B37:K37</xm:f>
              <xm:sqref>P37</xm:sqref>
            </x14:sparkline>
            <x14:sparkline>
              <xm:f>Course_CCGlevel_Fall!B38:K38</xm:f>
              <xm:sqref>P38</xm:sqref>
            </x14:sparkline>
            <x14:sparkline>
              <xm:f>Course_CCGlevel_Fall!B40:K40</xm:f>
              <xm:sqref>P40</xm:sqref>
            </x14:sparkline>
            <x14:sparkline>
              <xm:f>Course_CCGlevel_Fall!B41:K41</xm:f>
              <xm:sqref>P41</xm:sqref>
            </x14:sparkline>
            <x14:sparkline>
              <xm:f>Course_CCGlevel_Fall!B42:K42</xm:f>
              <xm:sqref>P42</xm:sqref>
            </x14:sparkline>
            <x14:sparkline>
              <xm:f>Course_CCGlevel_Fall!B43:K43</xm:f>
              <xm:sqref>P43</xm:sqref>
            </x14:sparkline>
            <x14:sparkline>
              <xm:f>Course_CCGlevel_Fall!B44:K44</xm:f>
              <xm:sqref>P44</xm:sqref>
            </x14:sparkline>
            <x14:sparkline>
              <xm:f>Course_CCGlevel_Fall!B45:K45</xm:f>
              <xm:sqref>P45</xm:sqref>
            </x14:sparkline>
            <x14:sparkline>
              <xm:f>Course_CCGlevel_Fall!B46:K46</xm:f>
              <xm:sqref>P46</xm:sqref>
            </x14:sparkline>
            <x14:sparkline>
              <xm:f>Course_CCGlevel_Fall!B47:K47</xm:f>
              <xm:sqref>P47</xm:sqref>
            </x14:sparkline>
            <x14:sparkline>
              <xm:f>Course_CCGlevel_Fall!B48:K48</xm:f>
              <xm:sqref>P48</xm:sqref>
            </x14:sparkline>
            <x14:sparkline>
              <xm:f>Course_CCGlevel_Fall!B49:K49</xm:f>
              <xm:sqref>P49</xm:sqref>
            </x14:sparkline>
            <x14:sparkline>
              <xm:f>Course_CCGlevel_Fall!B50:K50</xm:f>
              <xm:sqref>P50</xm:sqref>
            </x14:sparkline>
            <x14:sparkline>
              <xm:f>Course_CCGlevel_Fall!B51:K51</xm:f>
              <xm:sqref>P51</xm:sqref>
            </x14:sparkline>
            <x14:sparkline>
              <xm:f>Course_CCGlevel_Fall!B52:K52</xm:f>
              <xm:sqref>P52</xm:sqref>
            </x14:sparkline>
            <x14:sparkline>
              <xm:f>Course_CCGlevel_Fall!B53:K53</xm:f>
              <xm:sqref>P53</xm:sqref>
            </x14:sparkline>
            <x14:sparkline>
              <xm:f>Course_CCGlevel_Fall!B54:K54</xm:f>
              <xm:sqref>P54</xm:sqref>
            </x14:sparkline>
            <x14:sparkline>
              <xm:f>Course_CCGlevel_Fall!B55:K55</xm:f>
              <xm:sqref>P55</xm:sqref>
            </x14:sparkline>
            <x14:sparkline>
              <xm:f>Course_CCGlevel_Fall!B56:K56</xm:f>
              <xm:sqref>P56</xm:sqref>
            </x14:sparkline>
            <x14:sparkline>
              <xm:f>Course_CCGlevel_Fall!B57:K57</xm:f>
              <xm:sqref>P57</xm:sqref>
            </x14:sparkline>
            <x14:sparkline>
              <xm:f>Course_CCGlevel_Fall!B58:K58</xm:f>
              <xm:sqref>P58</xm:sqref>
            </x14:sparkline>
            <x14:sparkline>
              <xm:f>Course_CCGlevel_Fall!B59:K59</xm:f>
              <xm:sqref>P59</xm:sqref>
            </x14:sparkline>
            <x14:sparkline>
              <xm:f>Course_CCGlevel_Fall!B60:K60</xm:f>
              <xm:sqref>P60</xm:sqref>
            </x14:sparkline>
            <x14:sparkline>
              <xm:f>Course_CCGlevel_Fall!B61:K61</xm:f>
              <xm:sqref>P61</xm:sqref>
            </x14:sparkline>
            <x14:sparkline>
              <xm:f>Course_CCGlevel_Fall!B62:K62</xm:f>
              <xm:sqref>P62</xm:sqref>
            </x14:sparkline>
            <x14:sparkline>
              <xm:f>Course_CCGlevel_Fall!B63:K63</xm:f>
              <xm:sqref>P63</xm:sqref>
            </x14:sparkline>
            <x14:sparkline>
              <xm:f>Course_CCGlevel_Fall!B64:K64</xm:f>
              <xm:sqref>P64</xm:sqref>
            </x14:sparkline>
            <x14:sparkline>
              <xm:f>Course_CCGlevel_Fall!B65:K65</xm:f>
              <xm:sqref>P65</xm:sqref>
            </x14:sparkline>
            <x14:sparkline>
              <xm:f>Course_CCGlevel_Fall!B66:K66</xm:f>
              <xm:sqref>P66</xm:sqref>
            </x14:sparkline>
            <x14:sparkline>
              <xm:f>Course_CCGlevel_Fall!B67:K67</xm:f>
              <xm:sqref>P67</xm:sqref>
            </x14:sparkline>
            <x14:sparkline>
              <xm:f>Course_CCGlevel_Fall!B68:K68</xm:f>
              <xm:sqref>P68</xm:sqref>
            </x14:sparkline>
            <x14:sparkline>
              <xm:f>Course_CCGlevel_Fall!B69:K69</xm:f>
              <xm:sqref>P69</xm:sqref>
            </x14:sparkline>
            <x14:sparkline>
              <xm:f>Course_CCGlevel_Fall!B70:K70</xm:f>
              <xm:sqref>P70</xm:sqref>
            </x14:sparkline>
            <x14:sparkline>
              <xm:f>Course_CCGlevel_Fall!B71:K71</xm:f>
              <xm:sqref>P71</xm:sqref>
            </x14:sparkline>
            <x14:sparkline>
              <xm:f>Course_CCGlevel_Fall!B72:K72</xm:f>
              <xm:sqref>P72</xm:sqref>
            </x14:sparkline>
            <x14:sparkline>
              <xm:f>Course_CCGlevel_Fall!B73:K73</xm:f>
              <xm:sqref>P73</xm:sqref>
            </x14:sparkline>
            <x14:sparkline>
              <xm:f>Course_CCGlevel_Fall!B74:K74</xm:f>
              <xm:sqref>P74</xm:sqref>
            </x14:sparkline>
            <x14:sparkline>
              <xm:f>Course_CCGlevel_Fall!B75:K75</xm:f>
              <xm:sqref>P75</xm:sqref>
            </x14:sparkline>
            <x14:sparkline>
              <xm:f>Course_CCGlevel_Fall!B76:K76</xm:f>
              <xm:sqref>P76</xm:sqref>
            </x14:sparkline>
            <x14:sparkline>
              <xm:f>Course_CCGlevel_Fall!B77:K77</xm:f>
              <xm:sqref>P77</xm:sqref>
            </x14:sparkline>
            <x14:sparkline>
              <xm:f>Course_CCGlevel_Fall!B78:K78</xm:f>
              <xm:sqref>P78</xm:sqref>
            </x14:sparkline>
            <x14:sparkline>
              <xm:f>Course_CCGlevel_Fall!B79:K79</xm:f>
              <xm:sqref>P79</xm:sqref>
            </x14:sparkline>
            <x14:sparkline>
              <xm:f>Course_CCGlevel_Fall!B80:K80</xm:f>
              <xm:sqref>P80</xm:sqref>
            </x14:sparkline>
            <x14:sparkline>
              <xm:f>Course_CCGlevel_Fall!B81:K81</xm:f>
              <xm:sqref>P81</xm:sqref>
            </x14:sparkline>
            <x14:sparkline>
              <xm:f>Course_CCGlevel_Fall!B82:K82</xm:f>
              <xm:sqref>P82</xm:sqref>
            </x14:sparkline>
            <x14:sparkline>
              <xm:f>Course_CCGlevel_Fall!B83:K83</xm:f>
              <xm:sqref>P83</xm:sqref>
            </x14:sparkline>
            <x14:sparkline>
              <xm:f>Course_CCGlevel_Fall!B84:K84</xm:f>
              <xm:sqref>P84</xm:sqref>
            </x14:sparkline>
            <x14:sparkline>
              <xm:f>Course_CCGlevel_Fall!B85:K85</xm:f>
              <xm:sqref>P85</xm:sqref>
            </x14:sparkline>
            <x14:sparkline>
              <xm:f>Course_CCGlevel_Fall!B86:K86</xm:f>
              <xm:sqref>P86</xm:sqref>
            </x14:sparkline>
            <x14:sparkline>
              <xm:f>Course_CCGlevel_Fall!B87:K87</xm:f>
              <xm:sqref>P87</xm:sqref>
            </x14:sparkline>
            <x14:sparkline>
              <xm:f>Course_CCGlevel_Fall!B88:K88</xm:f>
              <xm:sqref>P88</xm:sqref>
            </x14:sparkline>
            <x14:sparkline>
              <xm:f>Course_CCGlevel_Fall!B89:K89</xm:f>
              <xm:sqref>P89</xm:sqref>
            </x14:sparkline>
            <x14:sparkline>
              <xm:f>Course_CCGlevel_Fall!B90:K90</xm:f>
              <xm:sqref>P90</xm:sqref>
            </x14:sparkline>
            <x14:sparkline>
              <xm:f>Course_CCGlevel_Fall!B91:K91</xm:f>
              <xm:sqref>P91</xm:sqref>
            </x14:sparkline>
            <x14:sparkline>
              <xm:f>Course_CCGlevel_Fall!B92:K92</xm:f>
              <xm:sqref>P92</xm:sqref>
            </x14:sparkline>
            <x14:sparkline>
              <xm:f>Course_CCGlevel_Fall!B93:K93</xm:f>
              <xm:sqref>P93</xm:sqref>
            </x14:sparkline>
            <x14:sparkline>
              <xm:f>Course_CCGlevel_Fall!B94:K94</xm:f>
              <xm:sqref>P94</xm:sqref>
            </x14:sparkline>
            <x14:sparkline>
              <xm:f>Course_CCGlevel_Fall!B95:K95</xm:f>
              <xm:sqref>P95</xm:sqref>
            </x14:sparkline>
            <x14:sparkline>
              <xm:f>Course_CCGlevel_Fall!B96:K96</xm:f>
              <xm:sqref>P96</xm:sqref>
            </x14:sparkline>
            <x14:sparkline>
              <xm:f>Course_CCGlevel_Fall!B97:K97</xm:f>
              <xm:sqref>P97</xm:sqref>
            </x14:sparkline>
            <x14:sparkline>
              <xm:f>Course_CCGlevel_Fall!B98:K98</xm:f>
              <xm:sqref>P98</xm:sqref>
            </x14:sparkline>
            <x14:sparkline>
              <xm:f>Course_CCGlevel_Fall!B99:K99</xm:f>
              <xm:sqref>P99</xm:sqref>
            </x14:sparkline>
            <x14:sparkline>
              <xm:f>Course_CCGlevel_Fall!B100:K100</xm:f>
              <xm:sqref>P100</xm:sqref>
            </x14:sparkline>
            <x14:sparkline>
              <xm:f>Course_CCGlevel_Fall!B101:K101</xm:f>
              <xm:sqref>P101</xm:sqref>
            </x14:sparkline>
            <x14:sparkline>
              <xm:f>Course_CCGlevel_Fall!B102:K102</xm:f>
              <xm:sqref>P102</xm:sqref>
            </x14:sparkline>
            <x14:sparkline>
              <xm:f>Course_CCGlevel_Fall!B103:K103</xm:f>
              <xm:sqref>P103</xm:sqref>
            </x14:sparkline>
            <x14:sparkline>
              <xm:f>Course_CCGlevel_Fall!B104:K104</xm:f>
              <xm:sqref>P104</xm:sqref>
            </x14:sparkline>
            <x14:sparkline>
              <xm:f>Course_CCGlevel_Fall!B105:K105</xm:f>
              <xm:sqref>P105</xm:sqref>
            </x14:sparkline>
            <x14:sparkline>
              <xm:f>Course_CCGlevel_Fall!B106:K106</xm:f>
              <xm:sqref>P106</xm:sqref>
            </x14:sparkline>
            <x14:sparkline>
              <xm:f>Course_CCGlevel_Fall!B107:K107</xm:f>
              <xm:sqref>P107</xm:sqref>
            </x14:sparkline>
            <x14:sparkline>
              <xm:f>Course_CCGlevel_Fall!B108:K108</xm:f>
              <xm:sqref>P108</xm:sqref>
            </x14:sparkline>
            <x14:sparkline>
              <xm:f>Course_CCGlevel_Fall!B109:K109</xm:f>
              <xm:sqref>P109</xm:sqref>
            </x14:sparkline>
            <x14:sparkline>
              <xm:f>Course_CCGlevel_Fall!B110:K110</xm:f>
              <xm:sqref>P110</xm:sqref>
            </x14:sparkline>
            <x14:sparkline>
              <xm:f>Course_CCGlevel_Fall!B111:K111</xm:f>
              <xm:sqref>P111</xm:sqref>
            </x14:sparkline>
            <x14:sparkline>
              <xm:f>Course_CCGlevel_Fall!B112:K112</xm:f>
              <xm:sqref>P112</xm:sqref>
            </x14:sparkline>
            <x14:sparkline>
              <xm:f>Course_CCGlevel_Fall!B113:K113</xm:f>
              <xm:sqref>P113</xm:sqref>
            </x14:sparkline>
            <x14:sparkline>
              <xm:f>Course_CCGlevel_Fall!B114:K114</xm:f>
              <xm:sqref>P114</xm:sqref>
            </x14:sparkline>
            <x14:sparkline>
              <xm:f>Course_CCGlevel_Fall!B115:K115</xm:f>
              <xm:sqref>P115</xm:sqref>
            </x14:sparkline>
            <x14:sparkline>
              <xm:f>Course_CCGlevel_Fall!B116:K116</xm:f>
              <xm:sqref>P116</xm:sqref>
            </x14:sparkline>
            <x14:sparkline>
              <xm:f>Course_CCGlevel_Fall!B117:K117</xm:f>
              <xm:sqref>P117</xm:sqref>
            </x14:sparkline>
            <x14:sparkline>
              <xm:f>Course_CCGlevel_Fall!B118:K118</xm:f>
              <xm:sqref>P118</xm:sqref>
            </x14:sparkline>
            <x14:sparkline>
              <xm:f>Course_CCGlevel_Fall!B119:K119</xm:f>
              <xm:sqref>P119</xm:sqref>
            </x14:sparkline>
            <x14:sparkline>
              <xm:f>Course_CCGlevel_Fall!B120:K120</xm:f>
              <xm:sqref>P120</xm:sqref>
            </x14:sparkline>
            <x14:sparkline>
              <xm:f>Course_CCGlevel_Fall!B121:K121</xm:f>
              <xm:sqref>P121</xm:sqref>
            </x14:sparkline>
            <x14:sparkline>
              <xm:f>Course_CCGlevel_Fall!B122:K122</xm:f>
              <xm:sqref>P122</xm:sqref>
            </x14:sparkline>
            <x14:sparkline>
              <xm:f>Course_CCGlevel_Fall!B123:K123</xm:f>
              <xm:sqref>P123</xm:sqref>
            </x14:sparkline>
            <x14:sparkline>
              <xm:f>Course_CCGlevel_Fall!B124:K124</xm:f>
              <xm:sqref>P124</xm:sqref>
            </x14:sparkline>
            <x14:sparkline>
              <xm:f>Course_CCGlevel_Fall!B125:K125</xm:f>
              <xm:sqref>P125</xm:sqref>
            </x14:sparkline>
            <x14:sparkline>
              <xm:f>Course_CCGlevel_Fall!B126:K126</xm:f>
              <xm:sqref>P126</xm:sqref>
            </x14:sparkline>
            <x14:sparkline>
              <xm:f>Course_CCGlevel_Fall!B127:K127</xm:f>
              <xm:sqref>P127</xm:sqref>
            </x14:sparkline>
            <x14:sparkline>
              <xm:f>Course_CCGlevel_Fall!B128:K128</xm:f>
              <xm:sqref>P128</xm:sqref>
            </x14:sparkline>
            <x14:sparkline>
              <xm:f>Course_CCGlevel_Fall!B129:K129</xm:f>
              <xm:sqref>P129</xm:sqref>
            </x14:sparkline>
            <x14:sparkline>
              <xm:f>Course_CCGlevel_Fall!B130:K130</xm:f>
              <xm:sqref>P130</xm:sqref>
            </x14:sparkline>
            <x14:sparkline>
              <xm:f>Course_CCGlevel_Fall!B131:K131</xm:f>
              <xm:sqref>P131</xm:sqref>
            </x14:sparkline>
            <x14:sparkline>
              <xm:f>Course_CCGlevel_Fall!B26:K26</xm:f>
              <xm:sqref>P26</xm:sqref>
            </x14:sparkline>
            <x14:sparkline>
              <xm:f>Course_CCGlevel_Fall!B39:K39</xm:f>
              <xm:sqref>P39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32"/>
  <sheetViews>
    <sheetView showGridLines="0" workbookViewId="0"/>
  </sheetViews>
  <sheetFormatPr defaultColWidth="9.33203125" defaultRowHeight="11.25" x14ac:dyDescent="0.2"/>
  <cols>
    <col min="1" max="1" width="33.33203125" customWidth="1"/>
    <col min="2" max="3" width="9.33203125" customWidth="1"/>
    <col min="4" max="4" width="7.5" customWidth="1"/>
    <col min="5" max="5" width="8.5" customWidth="1"/>
    <col min="6" max="6" width="7.83203125" customWidth="1"/>
    <col min="7" max="7" width="8.5" customWidth="1"/>
    <col min="8" max="8" width="8" customWidth="1"/>
    <col min="9" max="9" width="8.83203125" customWidth="1"/>
    <col min="10" max="10" width="8.5" customWidth="1"/>
    <col min="11" max="11" width="8.83203125" customWidth="1"/>
    <col min="12" max="12" width="7.1640625" customWidth="1"/>
    <col min="13" max="13" width="8.5" customWidth="1"/>
    <col min="14" max="14" width="9.33203125" bestFit="1" customWidth="1"/>
    <col min="15" max="15" width="9.33203125" customWidth="1"/>
    <col min="16" max="16" width="8" bestFit="1" customWidth="1"/>
    <col min="17" max="22" width="9.33203125" style="7"/>
  </cols>
  <sheetData>
    <row r="1" spans="1:16" ht="18" x14ac:dyDescent="0.25">
      <c r="A1" s="1" t="s">
        <v>115</v>
      </c>
    </row>
    <row r="2" spans="1:16" x14ac:dyDescent="0.2">
      <c r="A2" t="s">
        <v>99</v>
      </c>
    </row>
    <row r="3" spans="1:16" x14ac:dyDescent="0.2">
      <c r="A3" s="35" t="s">
        <v>31</v>
      </c>
    </row>
    <row r="4" spans="1:16" x14ac:dyDescent="0.2">
      <c r="A4" s="54"/>
      <c r="B4" s="2" t="s">
        <v>116</v>
      </c>
      <c r="C4" s="2"/>
      <c r="D4" s="2"/>
      <c r="E4" s="2"/>
      <c r="F4" s="2"/>
      <c r="G4" s="2"/>
      <c r="H4" s="2"/>
      <c r="I4" s="2"/>
      <c r="J4" s="2"/>
      <c r="K4" s="2"/>
      <c r="L4" s="55" t="s">
        <v>160</v>
      </c>
      <c r="M4" s="56" t="s">
        <v>161</v>
      </c>
      <c r="N4" s="57" t="s">
        <v>162</v>
      </c>
      <c r="O4" s="2"/>
      <c r="P4" s="2" t="s">
        <v>163</v>
      </c>
    </row>
    <row r="5" spans="1:16" x14ac:dyDescent="0.2">
      <c r="A5" s="3" t="s">
        <v>0</v>
      </c>
      <c r="B5" s="50">
        <v>2017</v>
      </c>
      <c r="C5" s="50">
        <v>2018</v>
      </c>
      <c r="D5" s="50">
        <v>2019</v>
      </c>
      <c r="E5" s="59" t="s">
        <v>127</v>
      </c>
      <c r="F5" s="50">
        <v>2021</v>
      </c>
      <c r="G5" s="50">
        <v>2022</v>
      </c>
      <c r="H5" s="50">
        <v>2023</v>
      </c>
      <c r="I5" s="50">
        <v>2024</v>
      </c>
      <c r="J5" s="50">
        <v>2025</v>
      </c>
      <c r="K5" s="50">
        <v>2026</v>
      </c>
      <c r="L5" s="16" t="s">
        <v>172</v>
      </c>
      <c r="M5" s="17"/>
      <c r="N5" s="13" t="s">
        <v>174</v>
      </c>
      <c r="O5" s="13" t="s">
        <v>173</v>
      </c>
      <c r="P5" s="50" t="s">
        <v>166</v>
      </c>
    </row>
    <row r="6" spans="1:16" x14ac:dyDescent="0.2">
      <c r="A6" s="4" t="s">
        <v>1</v>
      </c>
      <c r="B6" s="18">
        <f>SUM(B8,B28,B41,B52,B69,B81,B103,B113,B126,B129)</f>
        <v>147038.5</v>
      </c>
      <c r="C6" s="18">
        <f t="shared" ref="C6:K6" si="0">SUM(C8,C28,C41,C52,C69,C81,C103,C113,C126,C129)</f>
        <v>147592</v>
      </c>
      <c r="D6" s="18">
        <f t="shared" si="0"/>
        <v>149327.25</v>
      </c>
      <c r="E6" s="18">
        <f t="shared" si="0"/>
        <v>151498.25</v>
      </c>
      <c r="F6" s="18">
        <f t="shared" si="0"/>
        <v>148472.5</v>
      </c>
      <c r="G6" s="18">
        <f t="shared" si="0"/>
        <v>149587.5</v>
      </c>
      <c r="H6" s="18">
        <f t="shared" si="0"/>
        <v>152505.5</v>
      </c>
      <c r="I6" s="18">
        <f t="shared" si="0"/>
        <v>150345</v>
      </c>
      <c r="J6" s="18">
        <f t="shared" si="0"/>
        <v>150258.5</v>
      </c>
      <c r="K6" s="18">
        <f t="shared" si="0"/>
        <v>151983.5</v>
      </c>
      <c r="L6" s="45">
        <f>K6-J6</f>
        <v>1725</v>
      </c>
      <c r="M6" s="20">
        <f t="shared" ref="M6:M78" si="1">IFERROR((K6-J6)/J6,"n/a")</f>
        <v>1.1480215761504341E-2</v>
      </c>
      <c r="N6" s="46">
        <f>IFERROR((K6-G6)/G6,"n/a")</f>
        <v>1.6017381131444807E-2</v>
      </c>
      <c r="O6" s="46">
        <f>IFERROR((K6-B6)/B6,"n/a")</f>
        <v>3.3630647755519813E-2</v>
      </c>
      <c r="P6" s="21"/>
    </row>
    <row r="7" spans="1:16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14"/>
      <c r="M7" s="15"/>
      <c r="N7" s="11"/>
      <c r="O7" s="11"/>
      <c r="P7" s="11"/>
    </row>
    <row r="8" spans="1:16" x14ac:dyDescent="0.2">
      <c r="A8" s="4" t="s">
        <v>19</v>
      </c>
      <c r="B8" s="18">
        <f>SUM(B9:B26)</f>
        <v>20457.5</v>
      </c>
      <c r="C8" s="18">
        <f t="shared" ref="C8" si="2">SUM(C9:C26)</f>
        <v>20703.5</v>
      </c>
      <c r="D8" s="18">
        <f t="shared" ref="D8:K8" si="3">SUM(D9:D26)</f>
        <v>20082.5</v>
      </c>
      <c r="E8" s="18">
        <f t="shared" si="3"/>
        <v>20291</v>
      </c>
      <c r="F8" s="18">
        <f t="shared" si="3"/>
        <v>19934.5</v>
      </c>
      <c r="G8" s="18">
        <f t="shared" si="3"/>
        <v>20736</v>
      </c>
      <c r="H8" s="18">
        <f t="shared" si="3"/>
        <v>21349</v>
      </c>
      <c r="I8" s="18">
        <f t="shared" si="3"/>
        <v>23324</v>
      </c>
      <c r="J8" s="18">
        <f t="shared" si="3"/>
        <v>24244.5</v>
      </c>
      <c r="K8" s="18">
        <f t="shared" si="3"/>
        <v>24082</v>
      </c>
      <c r="L8" s="19">
        <f>K8-J8</f>
        <v>-162.5</v>
      </c>
      <c r="M8" s="20">
        <f>IFERROR((K8-J8)/J8,"n/a")</f>
        <v>-6.7025510940625713E-3</v>
      </c>
      <c r="N8" s="21">
        <f>IFERROR((K8-G8)/G8,"n/a")</f>
        <v>0.16136188271604937</v>
      </c>
      <c r="O8" s="21">
        <f>IFERROR((K8-B8)/B8,"n/a")</f>
        <v>0.17717218623976536</v>
      </c>
      <c r="P8" s="21"/>
    </row>
    <row r="9" spans="1:16" x14ac:dyDescent="0.2">
      <c r="A9" s="28" t="s">
        <v>33</v>
      </c>
      <c r="B9" s="29">
        <v>2919</v>
      </c>
      <c r="C9" s="29">
        <v>2988</v>
      </c>
      <c r="D9" s="29">
        <v>2694</v>
      </c>
      <c r="E9" s="29">
        <v>2606</v>
      </c>
      <c r="F9" s="29">
        <v>2596</v>
      </c>
      <c r="G9" s="29">
        <v>2584</v>
      </c>
      <c r="H9" s="29">
        <v>2392</v>
      </c>
      <c r="I9" s="29">
        <v>2454</v>
      </c>
      <c r="J9" s="29">
        <v>2976</v>
      </c>
      <c r="K9" s="29">
        <v>3094</v>
      </c>
      <c r="L9" s="31">
        <f t="shared" ref="L9:L82" si="4">K9-J9</f>
        <v>118</v>
      </c>
      <c r="M9" s="32">
        <f t="shared" si="1"/>
        <v>3.9650537634408602E-2</v>
      </c>
      <c r="N9" s="33">
        <f>IFERROR((K9-G9)/G9,"n/a")</f>
        <v>0.19736842105263158</v>
      </c>
      <c r="O9" s="42">
        <f>IFERROR((K9-B9)/B9,"n/a")</f>
        <v>5.9952038369304558E-2</v>
      </c>
      <c r="P9" s="58"/>
    </row>
    <row r="10" spans="1:16" x14ac:dyDescent="0.2">
      <c r="A10" s="6" t="s">
        <v>34</v>
      </c>
      <c r="B10" s="5">
        <v>2860</v>
      </c>
      <c r="C10" s="5">
        <v>2960</v>
      </c>
      <c r="D10" s="5">
        <v>3235</v>
      </c>
      <c r="E10" s="5">
        <v>3190.5</v>
      </c>
      <c r="F10" s="5">
        <v>2703.5</v>
      </c>
      <c r="G10" s="5">
        <v>3039.5</v>
      </c>
      <c r="H10" s="5">
        <v>2840</v>
      </c>
      <c r="I10" s="5">
        <v>3615.5</v>
      </c>
      <c r="J10" s="5">
        <v>3771</v>
      </c>
      <c r="K10" s="5">
        <v>3406</v>
      </c>
      <c r="L10" s="14">
        <f t="shared" si="4"/>
        <v>-365</v>
      </c>
      <c r="M10" s="15">
        <f t="shared" si="1"/>
        <v>-9.6791302041898702E-2</v>
      </c>
      <c r="N10" s="11">
        <f t="shared" ref="N10:N26" si="5">IFERROR((K10-G10)/G10,"n/a")</f>
        <v>0.12057904260569173</v>
      </c>
      <c r="O10" s="11">
        <f t="shared" ref="O10:O26" si="6">IFERROR((K10-B10)/B10,"n/a")</f>
        <v>0.19090909090909092</v>
      </c>
      <c r="P10" s="21"/>
    </row>
    <row r="11" spans="1:16" x14ac:dyDescent="0.2">
      <c r="A11" s="28" t="s">
        <v>35</v>
      </c>
      <c r="B11" s="29">
        <v>1795</v>
      </c>
      <c r="C11" s="29">
        <v>1814</v>
      </c>
      <c r="D11" s="29">
        <v>1607</v>
      </c>
      <c r="E11" s="29">
        <v>1833.5</v>
      </c>
      <c r="F11" s="29">
        <v>1587</v>
      </c>
      <c r="G11" s="29">
        <v>1615</v>
      </c>
      <c r="H11" s="29">
        <v>1543</v>
      </c>
      <c r="I11" s="29">
        <v>1637</v>
      </c>
      <c r="J11" s="29">
        <v>2118</v>
      </c>
      <c r="K11" s="29">
        <v>2153</v>
      </c>
      <c r="L11" s="31">
        <f t="shared" si="4"/>
        <v>35</v>
      </c>
      <c r="M11" s="32">
        <f t="shared" si="1"/>
        <v>1.6525023607176583E-2</v>
      </c>
      <c r="N11" s="33">
        <f t="shared" si="5"/>
        <v>0.33312693498452012</v>
      </c>
      <c r="O11" s="42">
        <f t="shared" si="6"/>
        <v>0.19944289693593314</v>
      </c>
      <c r="P11" s="58"/>
    </row>
    <row r="12" spans="1:16" x14ac:dyDescent="0.2">
      <c r="A12" s="6" t="s">
        <v>36</v>
      </c>
      <c r="B12" s="5">
        <v>246</v>
      </c>
      <c r="C12" s="5">
        <v>210</v>
      </c>
      <c r="D12" s="5">
        <v>339</v>
      </c>
      <c r="E12" s="5">
        <v>222</v>
      </c>
      <c r="F12" s="5">
        <v>309</v>
      </c>
      <c r="G12" s="5">
        <v>318</v>
      </c>
      <c r="H12" s="5">
        <v>285</v>
      </c>
      <c r="I12" s="5">
        <v>303</v>
      </c>
      <c r="J12" s="5">
        <v>321</v>
      </c>
      <c r="K12" s="5">
        <v>276</v>
      </c>
      <c r="L12" s="14">
        <f t="shared" si="4"/>
        <v>-45</v>
      </c>
      <c r="M12" s="15">
        <f t="shared" si="1"/>
        <v>-0.14018691588785046</v>
      </c>
      <c r="N12" s="11">
        <f t="shared" si="5"/>
        <v>-0.13207547169811321</v>
      </c>
      <c r="O12" s="11">
        <f t="shared" si="6"/>
        <v>0.12195121951219512</v>
      </c>
      <c r="P12" s="21"/>
    </row>
    <row r="13" spans="1:16" x14ac:dyDescent="0.2">
      <c r="A13" s="28" t="s">
        <v>37</v>
      </c>
      <c r="B13" s="29">
        <v>897</v>
      </c>
      <c r="C13" s="29">
        <v>954</v>
      </c>
      <c r="D13" s="29">
        <v>1074</v>
      </c>
      <c r="E13" s="29">
        <v>987</v>
      </c>
      <c r="F13" s="29">
        <v>840</v>
      </c>
      <c r="G13" s="29">
        <v>852</v>
      </c>
      <c r="H13" s="29">
        <v>867</v>
      </c>
      <c r="I13" s="29">
        <v>732</v>
      </c>
      <c r="J13" s="29">
        <v>774</v>
      </c>
      <c r="K13" s="29">
        <v>876</v>
      </c>
      <c r="L13" s="31">
        <f t="shared" si="4"/>
        <v>102</v>
      </c>
      <c r="M13" s="32">
        <f t="shared" si="1"/>
        <v>0.13178294573643412</v>
      </c>
      <c r="N13" s="33">
        <f t="shared" si="5"/>
        <v>2.8169014084507043E-2</v>
      </c>
      <c r="O13" s="42">
        <f t="shared" si="6"/>
        <v>-2.3411371237458192E-2</v>
      </c>
      <c r="P13" s="58"/>
    </row>
    <row r="14" spans="1:16" x14ac:dyDescent="0.2">
      <c r="A14" s="6" t="s">
        <v>38</v>
      </c>
      <c r="B14" s="5">
        <v>774</v>
      </c>
      <c r="C14" s="5">
        <v>791</v>
      </c>
      <c r="D14" s="5">
        <v>921</v>
      </c>
      <c r="E14" s="5">
        <v>969</v>
      </c>
      <c r="F14" s="5">
        <v>1086</v>
      </c>
      <c r="G14" s="5">
        <v>1147</v>
      </c>
      <c r="H14" s="5">
        <v>1482</v>
      </c>
      <c r="I14" s="5">
        <v>1548</v>
      </c>
      <c r="J14" s="5">
        <v>1466</v>
      </c>
      <c r="K14" s="5">
        <v>1446</v>
      </c>
      <c r="L14" s="14">
        <f t="shared" si="4"/>
        <v>-20</v>
      </c>
      <c r="M14" s="15">
        <f t="shared" si="1"/>
        <v>-1.3642564802182811E-2</v>
      </c>
      <c r="N14" s="11">
        <f t="shared" si="5"/>
        <v>0.26068003487358327</v>
      </c>
      <c r="O14" s="11">
        <f t="shared" si="6"/>
        <v>0.86821705426356588</v>
      </c>
      <c r="P14" s="21"/>
    </row>
    <row r="15" spans="1:16" x14ac:dyDescent="0.2">
      <c r="A15" s="28" t="s">
        <v>39</v>
      </c>
      <c r="B15" s="29">
        <v>1255</v>
      </c>
      <c r="C15" s="29">
        <v>1284</v>
      </c>
      <c r="D15" s="29">
        <v>1273</v>
      </c>
      <c r="E15" s="29">
        <v>1263</v>
      </c>
      <c r="F15" s="29">
        <v>1318</v>
      </c>
      <c r="G15" s="29">
        <v>1432</v>
      </c>
      <c r="H15" s="29">
        <v>1215</v>
      </c>
      <c r="I15" s="29">
        <v>1614</v>
      </c>
      <c r="J15" s="29">
        <v>1446</v>
      </c>
      <c r="K15" s="29">
        <v>1488</v>
      </c>
      <c r="L15" s="31">
        <f t="shared" si="4"/>
        <v>42</v>
      </c>
      <c r="M15" s="32">
        <f t="shared" si="1"/>
        <v>2.9045643153526972E-2</v>
      </c>
      <c r="N15" s="33">
        <f t="shared" si="5"/>
        <v>3.9106145251396648E-2</v>
      </c>
      <c r="O15" s="42">
        <f t="shared" si="6"/>
        <v>0.1856573705179283</v>
      </c>
      <c r="P15" s="58"/>
    </row>
    <row r="16" spans="1:16" x14ac:dyDescent="0.2">
      <c r="A16" s="6" t="s">
        <v>125</v>
      </c>
      <c r="B16" s="5">
        <v>0</v>
      </c>
      <c r="C16" s="5">
        <v>0</v>
      </c>
      <c r="D16" s="5">
        <v>0</v>
      </c>
      <c r="E16" s="5">
        <v>0</v>
      </c>
      <c r="F16" s="5">
        <v>30</v>
      </c>
      <c r="G16" s="5">
        <v>321</v>
      </c>
      <c r="H16" s="5">
        <v>1128</v>
      </c>
      <c r="I16" s="5">
        <v>916</v>
      </c>
      <c r="J16" s="5">
        <v>729</v>
      </c>
      <c r="K16" s="5">
        <v>563</v>
      </c>
      <c r="L16" s="14">
        <f t="shared" si="4"/>
        <v>-166</v>
      </c>
      <c r="M16" s="15">
        <f t="shared" si="1"/>
        <v>-0.22770919067215364</v>
      </c>
      <c r="N16" s="11">
        <f t="shared" si="5"/>
        <v>0.75389408099688471</v>
      </c>
      <c r="O16" s="11" t="str">
        <f t="shared" si="6"/>
        <v>n/a</v>
      </c>
      <c r="P16" s="21"/>
    </row>
    <row r="17" spans="1:16" ht="12.6" customHeight="1" x14ac:dyDescent="0.2">
      <c r="A17" s="28" t="s">
        <v>40</v>
      </c>
      <c r="B17" s="29">
        <v>3155</v>
      </c>
      <c r="C17" s="29">
        <v>3054</v>
      </c>
      <c r="D17" s="29">
        <v>2733</v>
      </c>
      <c r="E17" s="29">
        <v>2640</v>
      </c>
      <c r="F17" s="29">
        <v>2684</v>
      </c>
      <c r="G17" s="29">
        <v>2818</v>
      </c>
      <c r="H17" s="29">
        <v>2793</v>
      </c>
      <c r="I17" s="29">
        <v>2928</v>
      </c>
      <c r="J17" s="29">
        <v>2928</v>
      </c>
      <c r="K17" s="29">
        <v>3039</v>
      </c>
      <c r="L17" s="31">
        <f t="shared" si="4"/>
        <v>111</v>
      </c>
      <c r="M17" s="32">
        <f t="shared" si="1"/>
        <v>3.7909836065573771E-2</v>
      </c>
      <c r="N17" s="33">
        <f t="shared" si="5"/>
        <v>7.8424414478353438E-2</v>
      </c>
      <c r="O17" s="42">
        <f t="shared" si="6"/>
        <v>-3.6767036450079241E-2</v>
      </c>
      <c r="P17" s="58"/>
    </row>
    <row r="18" spans="1:16" x14ac:dyDescent="0.2">
      <c r="A18" s="6" t="s">
        <v>41</v>
      </c>
      <c r="B18" s="5">
        <v>1224</v>
      </c>
      <c r="C18" s="5">
        <v>1300</v>
      </c>
      <c r="D18" s="5">
        <v>1154.5</v>
      </c>
      <c r="E18" s="5">
        <v>1263</v>
      </c>
      <c r="F18" s="5">
        <v>1348</v>
      </c>
      <c r="G18" s="5">
        <v>1350</v>
      </c>
      <c r="H18" s="5">
        <v>1407</v>
      </c>
      <c r="I18" s="5">
        <v>1480</v>
      </c>
      <c r="J18" s="5">
        <v>1372</v>
      </c>
      <c r="K18" s="5">
        <v>1494</v>
      </c>
      <c r="L18" s="14">
        <f t="shared" si="4"/>
        <v>122</v>
      </c>
      <c r="M18" s="15">
        <f t="shared" si="1"/>
        <v>8.8921282798833823E-2</v>
      </c>
      <c r="N18" s="11">
        <f t="shared" si="5"/>
        <v>0.10666666666666667</v>
      </c>
      <c r="O18" s="11">
        <f t="shared" si="6"/>
        <v>0.22058823529411764</v>
      </c>
      <c r="P18" s="21"/>
    </row>
    <row r="19" spans="1:16" x14ac:dyDescent="0.2">
      <c r="A19" s="28" t="s">
        <v>42</v>
      </c>
      <c r="B19" s="29">
        <v>726</v>
      </c>
      <c r="C19" s="29">
        <v>938.5</v>
      </c>
      <c r="D19" s="29">
        <v>797.5</v>
      </c>
      <c r="E19" s="29">
        <v>1211</v>
      </c>
      <c r="F19" s="29">
        <v>1467</v>
      </c>
      <c r="G19" s="29">
        <v>1138</v>
      </c>
      <c r="H19" s="29">
        <v>1209</v>
      </c>
      <c r="I19" s="29">
        <v>1290</v>
      </c>
      <c r="J19" s="29">
        <v>1308</v>
      </c>
      <c r="K19" s="29">
        <v>1350.5</v>
      </c>
      <c r="L19" s="31">
        <f t="shared" si="4"/>
        <v>42.5</v>
      </c>
      <c r="M19" s="32">
        <f t="shared" si="1"/>
        <v>3.2492354740061159E-2</v>
      </c>
      <c r="N19" s="33">
        <f t="shared" si="5"/>
        <v>0.18673110720562391</v>
      </c>
      <c r="O19" s="42">
        <f t="shared" si="6"/>
        <v>0.86019283746556474</v>
      </c>
      <c r="P19" s="58"/>
    </row>
    <row r="20" spans="1:16" x14ac:dyDescent="0.2">
      <c r="A20" s="6" t="s">
        <v>43</v>
      </c>
      <c r="B20" s="5">
        <v>1384</v>
      </c>
      <c r="C20" s="5">
        <v>1287</v>
      </c>
      <c r="D20" s="5">
        <v>1230</v>
      </c>
      <c r="E20" s="5">
        <v>999</v>
      </c>
      <c r="F20" s="5">
        <v>1014</v>
      </c>
      <c r="G20" s="5">
        <v>1014</v>
      </c>
      <c r="H20" s="5">
        <v>1035</v>
      </c>
      <c r="I20" s="5">
        <v>1410</v>
      </c>
      <c r="J20" s="5">
        <v>1464</v>
      </c>
      <c r="K20" s="5">
        <v>1506</v>
      </c>
      <c r="L20" s="14">
        <f t="shared" si="4"/>
        <v>42</v>
      </c>
      <c r="M20" s="15">
        <f t="shared" si="1"/>
        <v>2.8688524590163935E-2</v>
      </c>
      <c r="N20" s="11">
        <f t="shared" si="5"/>
        <v>0.48520710059171596</v>
      </c>
      <c r="O20" s="11">
        <f t="shared" si="6"/>
        <v>8.8150289017341038E-2</v>
      </c>
      <c r="P20" s="21"/>
    </row>
    <row r="21" spans="1:16" x14ac:dyDescent="0.2">
      <c r="A21" s="38" t="s">
        <v>148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162</v>
      </c>
      <c r="K21" s="39">
        <v>177</v>
      </c>
      <c r="L21" s="40">
        <f t="shared" ref="L21" si="7">K21-J21</f>
        <v>15</v>
      </c>
      <c r="M21" s="41">
        <f t="shared" ref="M21" si="8">IFERROR((K21-J21)/J21,"n/a")</f>
        <v>9.2592592592592587E-2</v>
      </c>
      <c r="N21" s="33" t="str">
        <f t="shared" si="5"/>
        <v>n/a</v>
      </c>
      <c r="O21" s="42" t="str">
        <f t="shared" si="6"/>
        <v>n/a</v>
      </c>
      <c r="P21" s="58"/>
    </row>
    <row r="22" spans="1:16" x14ac:dyDescent="0.2">
      <c r="A22" s="6" t="s">
        <v>44</v>
      </c>
      <c r="B22" s="5">
        <v>1748</v>
      </c>
      <c r="C22" s="5">
        <v>1928</v>
      </c>
      <c r="D22" s="5">
        <v>1889</v>
      </c>
      <c r="E22" s="5">
        <v>1911</v>
      </c>
      <c r="F22" s="5">
        <v>1739</v>
      </c>
      <c r="G22" s="5">
        <v>1857</v>
      </c>
      <c r="H22" s="5">
        <v>1884</v>
      </c>
      <c r="I22" s="5">
        <v>2256</v>
      </c>
      <c r="J22" s="5">
        <v>2172</v>
      </c>
      <c r="K22" s="5">
        <v>2169</v>
      </c>
      <c r="L22" s="14">
        <f t="shared" si="4"/>
        <v>-3</v>
      </c>
      <c r="M22" s="15">
        <f t="shared" si="1"/>
        <v>-1.3812154696132596E-3</v>
      </c>
      <c r="N22" s="11">
        <f t="shared" si="5"/>
        <v>0.1680129240710824</v>
      </c>
      <c r="O22" s="11">
        <f t="shared" si="6"/>
        <v>0.2408466819221968</v>
      </c>
      <c r="P22" s="21"/>
    </row>
    <row r="23" spans="1:16" x14ac:dyDescent="0.2">
      <c r="A23" s="38" t="s">
        <v>45</v>
      </c>
      <c r="B23" s="39">
        <v>1214</v>
      </c>
      <c r="C23" s="39">
        <v>984</v>
      </c>
      <c r="D23" s="39">
        <v>1040</v>
      </c>
      <c r="E23" s="39">
        <v>989</v>
      </c>
      <c r="F23" s="39">
        <v>993</v>
      </c>
      <c r="G23" s="39">
        <v>1060</v>
      </c>
      <c r="H23" s="39">
        <v>1075</v>
      </c>
      <c r="I23" s="39">
        <v>1085</v>
      </c>
      <c r="J23" s="39">
        <v>1002</v>
      </c>
      <c r="K23" s="39">
        <v>950</v>
      </c>
      <c r="L23" s="40">
        <f t="shared" si="4"/>
        <v>-52</v>
      </c>
      <c r="M23" s="41">
        <f t="shared" si="1"/>
        <v>-5.1896207584830337E-2</v>
      </c>
      <c r="N23" s="33">
        <f t="shared" si="5"/>
        <v>-0.10377358490566038</v>
      </c>
      <c r="O23" s="42">
        <f t="shared" si="6"/>
        <v>-0.21746293245469522</v>
      </c>
      <c r="P23" s="58"/>
    </row>
    <row r="24" spans="1:16" x14ac:dyDescent="0.2">
      <c r="A24" s="6" t="s">
        <v>46</v>
      </c>
      <c r="B24" s="5">
        <v>148</v>
      </c>
      <c r="C24" s="5">
        <v>175</v>
      </c>
      <c r="D24" s="5">
        <v>95.5</v>
      </c>
      <c r="E24" s="5">
        <v>135</v>
      </c>
      <c r="F24" s="5">
        <v>142</v>
      </c>
      <c r="G24" s="5">
        <v>190.5</v>
      </c>
      <c r="H24" s="5">
        <v>194</v>
      </c>
      <c r="I24" s="5">
        <v>55.5</v>
      </c>
      <c r="J24" s="5">
        <v>59.5</v>
      </c>
      <c r="K24" s="5">
        <v>74.5</v>
      </c>
      <c r="L24" s="14">
        <f t="shared" si="4"/>
        <v>15</v>
      </c>
      <c r="M24" s="15">
        <f t="shared" si="1"/>
        <v>0.25210084033613445</v>
      </c>
      <c r="N24" s="11">
        <f t="shared" si="5"/>
        <v>-0.60892388451443569</v>
      </c>
      <c r="O24" s="11">
        <f t="shared" si="6"/>
        <v>-0.4966216216216216</v>
      </c>
      <c r="P24" s="21"/>
    </row>
    <row r="25" spans="1:16" x14ac:dyDescent="0.2">
      <c r="A25" s="38" t="s">
        <v>47</v>
      </c>
      <c r="B25" s="39">
        <v>112.5</v>
      </c>
      <c r="C25" s="39">
        <v>0</v>
      </c>
      <c r="D25" s="39">
        <v>0</v>
      </c>
      <c r="E25" s="39">
        <v>72</v>
      </c>
      <c r="F25" s="39">
        <v>78</v>
      </c>
      <c r="G25" s="39">
        <v>0</v>
      </c>
      <c r="H25" s="39">
        <v>0</v>
      </c>
      <c r="I25" s="39">
        <v>0</v>
      </c>
      <c r="J25" s="39">
        <v>176</v>
      </c>
      <c r="K25" s="39">
        <v>20</v>
      </c>
      <c r="L25" s="40">
        <f t="shared" ref="L25:L26" si="9">K25-J25</f>
        <v>-156</v>
      </c>
      <c r="M25" s="41">
        <f t="shared" ref="M25:M26" si="10">IFERROR((K25-J25)/J25,"n/a")</f>
        <v>-0.88636363636363635</v>
      </c>
      <c r="N25" s="33" t="str">
        <f t="shared" si="5"/>
        <v>n/a</v>
      </c>
      <c r="O25" s="42">
        <f t="shared" si="6"/>
        <v>-0.82222222222222219</v>
      </c>
      <c r="P25" s="58"/>
    </row>
    <row r="26" spans="1:16" x14ac:dyDescent="0.2">
      <c r="A26" s="6" t="s">
        <v>126</v>
      </c>
      <c r="B26" s="5">
        <v>0</v>
      </c>
      <c r="C26" s="5">
        <v>36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14">
        <f t="shared" si="9"/>
        <v>0</v>
      </c>
      <c r="M26" s="15" t="str">
        <f t="shared" si="10"/>
        <v>n/a</v>
      </c>
      <c r="N26" s="11" t="str">
        <f t="shared" si="5"/>
        <v>n/a</v>
      </c>
      <c r="O26" s="11" t="str">
        <f t="shared" si="6"/>
        <v>n/a</v>
      </c>
      <c r="P26" s="21"/>
    </row>
    <row r="27" spans="1:16" x14ac:dyDescent="0.2">
      <c r="A27" s="6"/>
      <c r="B27" s="5"/>
      <c r="C27" s="5"/>
      <c r="D27" s="5"/>
      <c r="E27" s="5"/>
      <c r="F27" s="5"/>
      <c r="G27" s="5"/>
      <c r="H27" s="5"/>
      <c r="I27" s="5"/>
      <c r="J27" s="5"/>
      <c r="K27" s="5"/>
      <c r="L27" s="14"/>
      <c r="M27" s="15"/>
      <c r="N27" s="11"/>
      <c r="O27" s="11"/>
      <c r="P27" s="21"/>
    </row>
    <row r="28" spans="1:16" x14ac:dyDescent="0.2">
      <c r="A28" s="4" t="s">
        <v>176</v>
      </c>
      <c r="B28" s="18">
        <f>SUM(B29:B39)</f>
        <v>12265.5</v>
      </c>
      <c r="C28" s="18">
        <f t="shared" ref="C28" si="11">SUM(C29:C39)</f>
        <v>13468</v>
      </c>
      <c r="D28" s="18">
        <f t="shared" ref="D28:K28" si="12">SUM(D29:D39)</f>
        <v>16819</v>
      </c>
      <c r="E28" s="18">
        <f t="shared" si="12"/>
        <v>18882</v>
      </c>
      <c r="F28" s="18">
        <f t="shared" si="12"/>
        <v>19291</v>
      </c>
      <c r="G28" s="18">
        <f t="shared" si="12"/>
        <v>18336</v>
      </c>
      <c r="H28" s="18">
        <f t="shared" si="12"/>
        <v>18429</v>
      </c>
      <c r="I28" s="18">
        <f t="shared" si="12"/>
        <v>18766</v>
      </c>
      <c r="J28" s="18">
        <f t="shared" si="12"/>
        <v>18571.5</v>
      </c>
      <c r="K28" s="18">
        <f t="shared" si="12"/>
        <v>19084.5</v>
      </c>
      <c r="L28" s="19">
        <f>K28-J28</f>
        <v>513</v>
      </c>
      <c r="M28" s="20">
        <f t="shared" si="1"/>
        <v>2.7622970680881997E-2</v>
      </c>
      <c r="N28" s="21">
        <f>IFERROR((K28-G28)/G28,"n/a")</f>
        <v>4.0821335078534034E-2</v>
      </c>
      <c r="O28" s="21">
        <f>IFERROR((K28-B28)/B28,"n/a")</f>
        <v>0.5559496147731442</v>
      </c>
      <c r="P28" s="21"/>
    </row>
    <row r="29" spans="1:16" ht="12.6" customHeight="1" x14ac:dyDescent="0.2">
      <c r="A29" s="28" t="s">
        <v>48</v>
      </c>
      <c r="B29" s="29">
        <v>1460</v>
      </c>
      <c r="C29" s="29">
        <v>1591</v>
      </c>
      <c r="D29" s="29">
        <v>1603</v>
      </c>
      <c r="E29" s="29">
        <v>1872</v>
      </c>
      <c r="F29" s="29">
        <v>2026</v>
      </c>
      <c r="G29" s="29">
        <v>1806</v>
      </c>
      <c r="H29" s="29">
        <v>1769</v>
      </c>
      <c r="I29" s="29">
        <v>1692</v>
      </c>
      <c r="J29" s="29">
        <v>1855</v>
      </c>
      <c r="K29" s="29">
        <v>1817</v>
      </c>
      <c r="L29" s="31">
        <f t="shared" si="4"/>
        <v>-38</v>
      </c>
      <c r="M29" s="32">
        <f t="shared" si="1"/>
        <v>-2.0485175202156335E-2</v>
      </c>
      <c r="N29" s="42">
        <f>IFERROR((K29-G29)/G29,"n/a")</f>
        <v>6.090808416389812E-3</v>
      </c>
      <c r="O29" s="42">
        <f>IFERROR((K29-B29)/B29,"n/a")</f>
        <v>0.24452054794520547</v>
      </c>
      <c r="P29" s="58"/>
    </row>
    <row r="30" spans="1:16" x14ac:dyDescent="0.2">
      <c r="A30" s="6" t="s">
        <v>129</v>
      </c>
      <c r="B30" s="5">
        <v>375</v>
      </c>
      <c r="C30" s="5">
        <v>330</v>
      </c>
      <c r="D30" s="5">
        <v>444</v>
      </c>
      <c r="E30" s="5">
        <v>483</v>
      </c>
      <c r="F30" s="5">
        <v>422</v>
      </c>
      <c r="G30" s="5">
        <v>331</v>
      </c>
      <c r="H30" s="5">
        <v>333</v>
      </c>
      <c r="I30" s="5">
        <v>438</v>
      </c>
      <c r="J30" s="5">
        <v>358</v>
      </c>
      <c r="K30" s="5">
        <v>379</v>
      </c>
      <c r="L30" s="14">
        <f t="shared" si="4"/>
        <v>21</v>
      </c>
      <c r="M30" s="15">
        <f t="shared" si="1"/>
        <v>5.8659217877094973E-2</v>
      </c>
      <c r="N30" s="11">
        <f t="shared" ref="N30:N39" si="13">IFERROR((K30-G30)/G30,"n/a")</f>
        <v>0.14501510574018128</v>
      </c>
      <c r="O30" s="11">
        <f t="shared" ref="O30:O39" si="14">IFERROR((K30-B30)/B30,"n/a")</f>
        <v>1.0666666666666666E-2</v>
      </c>
      <c r="P30" s="21"/>
    </row>
    <row r="31" spans="1:16" x14ac:dyDescent="0.2">
      <c r="A31" s="28" t="s">
        <v>130</v>
      </c>
      <c r="B31" s="29">
        <v>220.5</v>
      </c>
      <c r="C31" s="29">
        <v>399</v>
      </c>
      <c r="D31" s="29">
        <v>436</v>
      </c>
      <c r="E31" s="29">
        <v>610</v>
      </c>
      <c r="F31" s="29">
        <v>848</v>
      </c>
      <c r="G31" s="29">
        <v>1099</v>
      </c>
      <c r="H31" s="29">
        <v>1437</v>
      </c>
      <c r="I31" s="29">
        <v>1626</v>
      </c>
      <c r="J31" s="29">
        <v>1391</v>
      </c>
      <c r="K31" s="29">
        <v>1696</v>
      </c>
      <c r="L31" s="31">
        <f t="shared" si="4"/>
        <v>305</v>
      </c>
      <c r="M31" s="32">
        <f t="shared" si="1"/>
        <v>0.21926671459381739</v>
      </c>
      <c r="N31" s="42">
        <f t="shared" si="13"/>
        <v>0.543221110100091</v>
      </c>
      <c r="O31" s="42">
        <f t="shared" si="14"/>
        <v>6.691609977324263</v>
      </c>
      <c r="P31" s="58"/>
    </row>
    <row r="32" spans="1:16" x14ac:dyDescent="0.2">
      <c r="A32" s="6" t="s">
        <v>155</v>
      </c>
      <c r="B32" s="5">
        <v>4648</v>
      </c>
      <c r="C32" s="5">
        <v>5759</v>
      </c>
      <c r="D32" s="5">
        <v>9223</v>
      </c>
      <c r="E32" s="5">
        <v>10702</v>
      </c>
      <c r="F32" s="5">
        <v>10781</v>
      </c>
      <c r="G32" s="5">
        <v>3655</v>
      </c>
      <c r="H32" s="5">
        <v>3098</v>
      </c>
      <c r="I32" s="5">
        <v>2569</v>
      </c>
      <c r="J32" s="5">
        <v>2751</v>
      </c>
      <c r="K32" s="5">
        <v>3068</v>
      </c>
      <c r="L32" s="14">
        <f t="shared" si="4"/>
        <v>317</v>
      </c>
      <c r="M32" s="15">
        <f t="shared" si="1"/>
        <v>0.11523082515448928</v>
      </c>
      <c r="N32" s="11">
        <f t="shared" si="13"/>
        <v>-0.16060191518467853</v>
      </c>
      <c r="O32" s="11">
        <f t="shared" si="14"/>
        <v>-0.33993115318416522</v>
      </c>
      <c r="P32" s="21"/>
    </row>
    <row r="33" spans="1:16" x14ac:dyDescent="0.2">
      <c r="A33" s="28" t="s">
        <v>145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694</v>
      </c>
      <c r="H33" s="29">
        <v>727</v>
      </c>
      <c r="I33" s="29">
        <v>726</v>
      </c>
      <c r="J33" s="29">
        <v>636</v>
      </c>
      <c r="K33" s="29">
        <v>763</v>
      </c>
      <c r="L33" s="31">
        <f t="shared" si="4"/>
        <v>127</v>
      </c>
      <c r="M33" s="32">
        <f t="shared" si="1"/>
        <v>0.19968553459119498</v>
      </c>
      <c r="N33" s="42">
        <f t="shared" si="13"/>
        <v>9.9423631123919304E-2</v>
      </c>
      <c r="O33" s="42" t="str">
        <f t="shared" si="14"/>
        <v>n/a</v>
      </c>
      <c r="P33" s="58"/>
    </row>
    <row r="34" spans="1:16" x14ac:dyDescent="0.2">
      <c r="A34" s="6" t="s">
        <v>153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5917</v>
      </c>
      <c r="H34" s="5">
        <v>6432</v>
      </c>
      <c r="I34" s="5">
        <v>6949</v>
      </c>
      <c r="J34" s="5">
        <v>6561</v>
      </c>
      <c r="K34" s="5">
        <v>6051</v>
      </c>
      <c r="L34" s="14">
        <f t="shared" si="4"/>
        <v>-510</v>
      </c>
      <c r="M34" s="15">
        <f t="shared" si="1"/>
        <v>-7.7732053040695012E-2</v>
      </c>
      <c r="N34" s="11">
        <f t="shared" si="13"/>
        <v>2.264661145850938E-2</v>
      </c>
      <c r="O34" s="11" t="str">
        <f t="shared" si="14"/>
        <v>n/a</v>
      </c>
      <c r="P34" s="21"/>
    </row>
    <row r="35" spans="1:16" x14ac:dyDescent="0.2">
      <c r="A35" s="28" t="s">
        <v>151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232</v>
      </c>
      <c r="K35" s="29">
        <v>336</v>
      </c>
      <c r="L35" s="31">
        <f t="shared" si="4"/>
        <v>104</v>
      </c>
      <c r="M35" s="32">
        <f t="shared" si="1"/>
        <v>0.44827586206896552</v>
      </c>
      <c r="N35" s="42" t="str">
        <f>IFERROR((K35-G35)/G35,"n/a")</f>
        <v>n/a</v>
      </c>
      <c r="O35" s="42" t="str">
        <f>IFERROR((K35-B35)/B35,"n/a")</f>
        <v>n/a</v>
      </c>
      <c r="P35" s="58"/>
    </row>
    <row r="36" spans="1:16" x14ac:dyDescent="0.2">
      <c r="A36" s="6" t="s">
        <v>49</v>
      </c>
      <c r="B36" s="5">
        <v>3283</v>
      </c>
      <c r="C36" s="5">
        <v>2990</v>
      </c>
      <c r="D36" s="5">
        <v>2813</v>
      </c>
      <c r="E36" s="5">
        <v>2764</v>
      </c>
      <c r="F36" s="5">
        <v>2551</v>
      </c>
      <c r="G36" s="5">
        <v>2309.5</v>
      </c>
      <c r="H36" s="5">
        <v>2237.5</v>
      </c>
      <c r="I36" s="5">
        <v>2066</v>
      </c>
      <c r="J36" s="5">
        <v>1738</v>
      </c>
      <c r="K36" s="5">
        <v>1585</v>
      </c>
      <c r="L36" s="14">
        <f t="shared" ref="L36:L37" si="15">K36-J36</f>
        <v>-153</v>
      </c>
      <c r="M36" s="15">
        <f t="shared" ref="M36:M37" si="16">IFERROR((K36-J36)/J36,"n/a")</f>
        <v>-8.8032220943613348E-2</v>
      </c>
      <c r="N36" s="11">
        <f t="shared" si="13"/>
        <v>-0.3137042649924226</v>
      </c>
      <c r="O36" s="11">
        <f t="shared" si="14"/>
        <v>-0.51720986902223576</v>
      </c>
      <c r="P36" s="21"/>
    </row>
    <row r="37" spans="1:16" x14ac:dyDescent="0.2">
      <c r="A37" s="38" t="s">
        <v>50</v>
      </c>
      <c r="B37" s="39">
        <v>2264</v>
      </c>
      <c r="C37" s="39">
        <v>2372</v>
      </c>
      <c r="D37" s="39">
        <v>2276</v>
      </c>
      <c r="E37" s="39">
        <v>2187</v>
      </c>
      <c r="F37" s="39">
        <v>1999</v>
      </c>
      <c r="G37" s="39">
        <v>1653</v>
      </c>
      <c r="H37" s="39">
        <v>1498</v>
      </c>
      <c r="I37" s="39">
        <v>1575</v>
      </c>
      <c r="J37" s="39">
        <v>1735</v>
      </c>
      <c r="K37" s="39">
        <v>1704</v>
      </c>
      <c r="L37" s="40">
        <f t="shared" si="15"/>
        <v>-31</v>
      </c>
      <c r="M37" s="41">
        <f t="shared" si="16"/>
        <v>-1.7867435158501442E-2</v>
      </c>
      <c r="N37" s="42">
        <f t="shared" si="13"/>
        <v>3.0852994555353903E-2</v>
      </c>
      <c r="O37" s="42">
        <f t="shared" si="14"/>
        <v>-0.24734982332155478</v>
      </c>
      <c r="P37" s="58"/>
    </row>
    <row r="38" spans="1:16" x14ac:dyDescent="0.2">
      <c r="A38" s="6" t="s">
        <v>152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783</v>
      </c>
      <c r="K38" s="5">
        <v>1123</v>
      </c>
      <c r="L38" s="14">
        <f t="shared" ref="L38:L39" si="17">K38-J38</f>
        <v>340</v>
      </c>
      <c r="M38" s="15">
        <f t="shared" ref="M38:M39" si="18">IFERROR((K38-J38)/J38,"n/a")</f>
        <v>0.4342273307790549</v>
      </c>
      <c r="N38" s="11" t="str">
        <f t="shared" si="13"/>
        <v>n/a</v>
      </c>
      <c r="O38" s="11" t="str">
        <f t="shared" si="14"/>
        <v>n/a</v>
      </c>
      <c r="P38" s="21"/>
    </row>
    <row r="39" spans="1:16" x14ac:dyDescent="0.2">
      <c r="A39" s="38" t="s">
        <v>179</v>
      </c>
      <c r="B39" s="39">
        <v>15</v>
      </c>
      <c r="C39" s="39">
        <v>27</v>
      </c>
      <c r="D39" s="39">
        <v>24</v>
      </c>
      <c r="E39" s="39">
        <v>264</v>
      </c>
      <c r="F39" s="39">
        <v>664</v>
      </c>
      <c r="G39" s="39">
        <v>871.5</v>
      </c>
      <c r="H39" s="39">
        <v>897.5</v>
      </c>
      <c r="I39" s="39">
        <v>1125</v>
      </c>
      <c r="J39" s="39">
        <v>531.5</v>
      </c>
      <c r="K39" s="39">
        <v>562.5</v>
      </c>
      <c r="L39" s="40">
        <f t="shared" si="17"/>
        <v>31</v>
      </c>
      <c r="M39" s="41">
        <f t="shared" si="18"/>
        <v>5.8325493885230478E-2</v>
      </c>
      <c r="N39" s="42">
        <f t="shared" si="13"/>
        <v>-0.35456110154905335</v>
      </c>
      <c r="O39" s="42">
        <f t="shared" si="14"/>
        <v>36.5</v>
      </c>
      <c r="P39" s="58"/>
    </row>
    <row r="40" spans="1:16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14"/>
      <c r="M40" s="15"/>
      <c r="N40" s="11"/>
      <c r="O40" s="11"/>
      <c r="P40" s="21"/>
    </row>
    <row r="41" spans="1:16" x14ac:dyDescent="0.2">
      <c r="A41" s="4" t="s">
        <v>20</v>
      </c>
      <c r="B41" s="18">
        <f t="shared" ref="B41:K41" si="19">SUM(B42:B50)</f>
        <v>17608.5</v>
      </c>
      <c r="C41" s="18">
        <f t="shared" si="19"/>
        <v>17941</v>
      </c>
      <c r="D41" s="18">
        <f t="shared" si="19"/>
        <v>18462.75</v>
      </c>
      <c r="E41" s="18">
        <f t="shared" si="19"/>
        <v>18716.25</v>
      </c>
      <c r="F41" s="18">
        <f t="shared" si="19"/>
        <v>18376</v>
      </c>
      <c r="G41" s="18">
        <f t="shared" si="19"/>
        <v>23422</v>
      </c>
      <c r="H41" s="18">
        <f t="shared" si="19"/>
        <v>25864.5</v>
      </c>
      <c r="I41" s="18">
        <f t="shared" si="19"/>
        <v>19896</v>
      </c>
      <c r="J41" s="18">
        <f t="shared" si="19"/>
        <v>18621.5</v>
      </c>
      <c r="K41" s="18">
        <f t="shared" si="19"/>
        <v>18123</v>
      </c>
      <c r="L41" s="19">
        <f>K41-J41</f>
        <v>-498.5</v>
      </c>
      <c r="M41" s="20">
        <f t="shared" ref="M41" si="20">IFERROR((K41-J41)/J41,"n/a")</f>
        <v>-2.6770131299841581E-2</v>
      </c>
      <c r="N41" s="21">
        <f>IFERROR((K41-G41)/G41,"n/a")</f>
        <v>-0.22624028690974299</v>
      </c>
      <c r="O41" s="21">
        <f>IFERROR((K41-B41)/B41,"n/a")</f>
        <v>2.9218843172331546E-2</v>
      </c>
      <c r="P41" s="21"/>
    </row>
    <row r="42" spans="1:16" ht="12.6" customHeight="1" x14ac:dyDescent="0.2">
      <c r="A42" s="28" t="s">
        <v>132</v>
      </c>
      <c r="B42" s="29">
        <v>2904</v>
      </c>
      <c r="C42" s="29">
        <v>3069.5</v>
      </c>
      <c r="D42" s="29">
        <v>3256.5</v>
      </c>
      <c r="E42" s="29">
        <v>3263.5</v>
      </c>
      <c r="F42" s="29">
        <v>3145</v>
      </c>
      <c r="G42" s="29">
        <v>2855.5</v>
      </c>
      <c r="H42" s="29">
        <v>2927</v>
      </c>
      <c r="I42" s="29">
        <v>3014.5</v>
      </c>
      <c r="J42" s="29">
        <v>3245</v>
      </c>
      <c r="K42" s="29">
        <v>3198</v>
      </c>
      <c r="L42" s="31">
        <f t="shared" si="4"/>
        <v>-47</v>
      </c>
      <c r="M42" s="32">
        <f t="shared" si="1"/>
        <v>-1.448382126348228E-2</v>
      </c>
      <c r="N42" s="42">
        <f>IFERROR((K42-G42)/G42,"n/a")</f>
        <v>0.11994396778147434</v>
      </c>
      <c r="O42" s="42">
        <f>IFERROR((K42-B42)/B42,"n/a")</f>
        <v>0.1012396694214876</v>
      </c>
      <c r="P42" s="58"/>
    </row>
    <row r="43" spans="1:16" x14ac:dyDescent="0.2">
      <c r="A43" s="6" t="s">
        <v>51</v>
      </c>
      <c r="B43" s="5">
        <v>2529</v>
      </c>
      <c r="C43" s="5">
        <v>2457</v>
      </c>
      <c r="D43" s="5">
        <v>1978</v>
      </c>
      <c r="E43" s="5">
        <v>1904</v>
      </c>
      <c r="F43" s="5">
        <v>2091</v>
      </c>
      <c r="G43" s="5">
        <v>2996</v>
      </c>
      <c r="H43" s="5">
        <v>3302</v>
      </c>
      <c r="I43" s="5">
        <v>2951</v>
      </c>
      <c r="J43" s="5">
        <v>2771</v>
      </c>
      <c r="K43" s="5">
        <v>3069</v>
      </c>
      <c r="L43" s="14">
        <f t="shared" si="4"/>
        <v>298</v>
      </c>
      <c r="M43" s="15">
        <f t="shared" si="1"/>
        <v>0.10754240346445326</v>
      </c>
      <c r="N43" s="11">
        <f t="shared" ref="N43:N50" si="21">IFERROR((K43-G43)/G43,"n/a")</f>
        <v>2.4365821094793058E-2</v>
      </c>
      <c r="O43" s="11">
        <f t="shared" ref="O43:O50" si="22">IFERROR((K43-B43)/B43,"n/a")</f>
        <v>0.21352313167259787</v>
      </c>
      <c r="P43" s="21"/>
    </row>
    <row r="44" spans="1:16" x14ac:dyDescent="0.2">
      <c r="A44" s="28" t="s">
        <v>52</v>
      </c>
      <c r="B44" s="29">
        <v>3140</v>
      </c>
      <c r="C44" s="29">
        <v>3232</v>
      </c>
      <c r="D44" s="29">
        <v>4316.5</v>
      </c>
      <c r="E44" s="29">
        <v>4099</v>
      </c>
      <c r="F44" s="29">
        <v>3371</v>
      </c>
      <c r="G44" s="29">
        <v>3524.5</v>
      </c>
      <c r="H44" s="29">
        <v>3267</v>
      </c>
      <c r="I44" s="29">
        <v>3294</v>
      </c>
      <c r="J44" s="29">
        <v>2969</v>
      </c>
      <c r="K44" s="29">
        <v>2414.5</v>
      </c>
      <c r="L44" s="31">
        <f t="shared" si="4"/>
        <v>-554.5</v>
      </c>
      <c r="M44" s="32">
        <f t="shared" si="1"/>
        <v>-0.18676321993937353</v>
      </c>
      <c r="N44" s="42">
        <f t="shared" si="21"/>
        <v>-0.314938289119024</v>
      </c>
      <c r="O44" s="42">
        <f t="shared" si="22"/>
        <v>-0.23105095541401274</v>
      </c>
      <c r="P44" s="58"/>
    </row>
    <row r="45" spans="1:16" x14ac:dyDescent="0.2">
      <c r="A45" s="6" t="s">
        <v>133</v>
      </c>
      <c r="B45" s="5">
        <v>4362</v>
      </c>
      <c r="C45" s="5">
        <v>3829</v>
      </c>
      <c r="D45" s="5">
        <v>3393</v>
      </c>
      <c r="E45" s="5">
        <v>3199.5</v>
      </c>
      <c r="F45" s="5">
        <v>2979.5</v>
      </c>
      <c r="G45" s="5">
        <v>2754</v>
      </c>
      <c r="H45" s="5">
        <v>2626</v>
      </c>
      <c r="I45" s="5">
        <v>2722</v>
      </c>
      <c r="J45" s="5">
        <v>2652</v>
      </c>
      <c r="K45" s="5">
        <v>3039</v>
      </c>
      <c r="L45" s="14">
        <f t="shared" si="4"/>
        <v>387</v>
      </c>
      <c r="M45" s="15">
        <f t="shared" si="1"/>
        <v>0.14592760180995476</v>
      </c>
      <c r="N45" s="11">
        <f t="shared" si="21"/>
        <v>0.10348583877995643</v>
      </c>
      <c r="O45" s="11">
        <f t="shared" si="22"/>
        <v>-0.30330123796423658</v>
      </c>
      <c r="P45" s="21"/>
    </row>
    <row r="46" spans="1:16" x14ac:dyDescent="0.2">
      <c r="A46" s="28" t="s">
        <v>98</v>
      </c>
      <c r="B46" s="29">
        <v>533</v>
      </c>
      <c r="C46" s="29">
        <v>761</v>
      </c>
      <c r="D46" s="29">
        <v>862.75</v>
      </c>
      <c r="E46" s="29">
        <v>861.75</v>
      </c>
      <c r="F46" s="29">
        <v>802</v>
      </c>
      <c r="G46" s="29">
        <v>674</v>
      </c>
      <c r="H46" s="29">
        <v>658</v>
      </c>
      <c r="I46" s="29">
        <v>612</v>
      </c>
      <c r="J46" s="29">
        <v>724</v>
      </c>
      <c r="K46" s="29">
        <v>734</v>
      </c>
      <c r="L46" s="31">
        <f t="shared" si="4"/>
        <v>10</v>
      </c>
      <c r="M46" s="32">
        <f t="shared" si="1"/>
        <v>1.3812154696132596E-2</v>
      </c>
      <c r="N46" s="42">
        <f t="shared" si="21"/>
        <v>8.9020771513353122E-2</v>
      </c>
      <c r="O46" s="42">
        <f t="shared" si="22"/>
        <v>0.37711069418386489</v>
      </c>
      <c r="P46" s="58"/>
    </row>
    <row r="47" spans="1:16" x14ac:dyDescent="0.2">
      <c r="A47" s="6" t="s">
        <v>144</v>
      </c>
      <c r="B47" s="5">
        <v>429</v>
      </c>
      <c r="C47" s="5">
        <v>568</v>
      </c>
      <c r="D47" s="5">
        <v>769</v>
      </c>
      <c r="E47" s="5">
        <v>752</v>
      </c>
      <c r="F47" s="5">
        <v>896</v>
      </c>
      <c r="G47" s="5">
        <v>811</v>
      </c>
      <c r="H47" s="5">
        <v>392</v>
      </c>
      <c r="I47" s="5">
        <v>273</v>
      </c>
      <c r="J47" s="5">
        <v>329</v>
      </c>
      <c r="K47" s="5">
        <v>488</v>
      </c>
      <c r="L47" s="14">
        <f t="shared" si="4"/>
        <v>159</v>
      </c>
      <c r="M47" s="15">
        <f t="shared" si="1"/>
        <v>0.48328267477203646</v>
      </c>
      <c r="N47" s="11">
        <f t="shared" si="21"/>
        <v>-0.39827373612823674</v>
      </c>
      <c r="O47" s="11">
        <f t="shared" si="22"/>
        <v>0.13752913752913754</v>
      </c>
      <c r="P47" s="21"/>
    </row>
    <row r="48" spans="1:16" x14ac:dyDescent="0.2">
      <c r="A48" s="28" t="s">
        <v>137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581</v>
      </c>
      <c r="H48" s="29">
        <v>591</v>
      </c>
      <c r="I48" s="29">
        <v>586</v>
      </c>
      <c r="J48" s="29">
        <v>782</v>
      </c>
      <c r="K48" s="29">
        <v>1175</v>
      </c>
      <c r="L48" s="31">
        <f t="shared" si="4"/>
        <v>393</v>
      </c>
      <c r="M48" s="32">
        <f t="shared" si="1"/>
        <v>0.50255754475703329</v>
      </c>
      <c r="N48" s="42">
        <f t="shared" si="21"/>
        <v>1.0223752151462995</v>
      </c>
      <c r="O48" s="42" t="str">
        <f t="shared" si="22"/>
        <v>n/a</v>
      </c>
      <c r="P48" s="58"/>
    </row>
    <row r="49" spans="1:16" x14ac:dyDescent="0.2">
      <c r="A49" s="6" t="s">
        <v>134</v>
      </c>
      <c r="B49" s="5">
        <v>3467</v>
      </c>
      <c r="C49" s="5">
        <v>3677</v>
      </c>
      <c r="D49" s="5">
        <v>3613</v>
      </c>
      <c r="E49" s="5">
        <v>4178</v>
      </c>
      <c r="F49" s="5">
        <v>4534</v>
      </c>
      <c r="G49" s="5">
        <v>8791</v>
      </c>
      <c r="H49" s="5">
        <v>11515</v>
      </c>
      <c r="I49" s="5">
        <v>6037</v>
      </c>
      <c r="J49" s="5">
        <v>4633</v>
      </c>
      <c r="K49" s="5">
        <v>3630</v>
      </c>
      <c r="L49" s="14">
        <f t="shared" si="4"/>
        <v>-1003</v>
      </c>
      <c r="M49" s="15">
        <f t="shared" si="1"/>
        <v>-0.21649039499244549</v>
      </c>
      <c r="N49" s="11">
        <f t="shared" si="21"/>
        <v>-0.58707769309521096</v>
      </c>
      <c r="O49" s="11">
        <f t="shared" si="22"/>
        <v>4.7014710124026533E-2</v>
      </c>
      <c r="P49" s="21"/>
    </row>
    <row r="50" spans="1:16" ht="12.6" customHeight="1" x14ac:dyDescent="0.2">
      <c r="A50" s="28" t="s">
        <v>53</v>
      </c>
      <c r="B50" s="29">
        <v>244.5</v>
      </c>
      <c r="C50" s="29">
        <v>347.5</v>
      </c>
      <c r="D50" s="29">
        <v>274</v>
      </c>
      <c r="E50" s="29">
        <v>458.5</v>
      </c>
      <c r="F50" s="29">
        <v>557.5</v>
      </c>
      <c r="G50" s="29">
        <v>435</v>
      </c>
      <c r="H50" s="29">
        <v>586.5</v>
      </c>
      <c r="I50" s="29">
        <v>406.5</v>
      </c>
      <c r="J50" s="29">
        <v>516.5</v>
      </c>
      <c r="K50" s="29">
        <v>375.5</v>
      </c>
      <c r="L50" s="31">
        <f t="shared" si="4"/>
        <v>-141</v>
      </c>
      <c r="M50" s="32">
        <f t="shared" si="1"/>
        <v>-0.27299128751210067</v>
      </c>
      <c r="N50" s="42">
        <f t="shared" si="21"/>
        <v>-0.1367816091954023</v>
      </c>
      <c r="O50" s="42">
        <f t="shared" si="22"/>
        <v>0.53578732106339466</v>
      </c>
      <c r="P50" s="58"/>
    </row>
    <row r="51" spans="1:16" x14ac:dyDescent="0.2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14"/>
      <c r="M51" s="15"/>
      <c r="N51" s="11"/>
      <c r="O51" s="11"/>
      <c r="P51" s="21"/>
    </row>
    <row r="52" spans="1:16" x14ac:dyDescent="0.2">
      <c r="A52" s="4" t="s">
        <v>21</v>
      </c>
      <c r="B52" s="18">
        <f>SUM(B53:B67)</f>
        <v>8536</v>
      </c>
      <c r="C52" s="18">
        <f t="shared" ref="C52" si="23">SUM(C53:C67)</f>
        <v>9324.5</v>
      </c>
      <c r="D52" s="18">
        <f t="shared" ref="D52:J52" si="24">SUM(D53:D67)</f>
        <v>9899</v>
      </c>
      <c r="E52" s="18">
        <f t="shared" si="24"/>
        <v>10811</v>
      </c>
      <c r="F52" s="18">
        <f t="shared" si="24"/>
        <v>11120.5</v>
      </c>
      <c r="G52" s="18">
        <f t="shared" si="24"/>
        <v>10758</v>
      </c>
      <c r="H52" s="18">
        <f t="shared" si="24"/>
        <v>11897.5</v>
      </c>
      <c r="I52" s="18">
        <f t="shared" si="24"/>
        <v>12443</v>
      </c>
      <c r="J52" s="18">
        <f t="shared" si="24"/>
        <v>12020.5</v>
      </c>
      <c r="K52" s="18">
        <f>SUM(K53:K67)</f>
        <v>11654</v>
      </c>
      <c r="L52" s="19">
        <f>K52-J52</f>
        <v>-366.5</v>
      </c>
      <c r="M52" s="20">
        <f t="shared" si="1"/>
        <v>-3.0489580300320285E-2</v>
      </c>
      <c r="N52" s="21">
        <f>IFERROR((K52-G52)/G52,"n/a")</f>
        <v>8.3286856292991263E-2</v>
      </c>
      <c r="O52" s="21">
        <f>IFERROR((K52-B52)/B52,"n/a")</f>
        <v>0.36527647610121838</v>
      </c>
      <c r="P52" s="21"/>
    </row>
    <row r="53" spans="1:16" x14ac:dyDescent="0.2">
      <c r="A53" s="28" t="s">
        <v>54</v>
      </c>
      <c r="B53" s="29">
        <v>282</v>
      </c>
      <c r="C53" s="29">
        <v>204</v>
      </c>
      <c r="D53" s="29">
        <v>200</v>
      </c>
      <c r="E53" s="29">
        <v>303</v>
      </c>
      <c r="F53" s="29">
        <v>238</v>
      </c>
      <c r="G53" s="29">
        <v>285</v>
      </c>
      <c r="H53" s="29">
        <v>233</v>
      </c>
      <c r="I53" s="29">
        <v>300</v>
      </c>
      <c r="J53" s="29">
        <v>302</v>
      </c>
      <c r="K53" s="29">
        <v>357</v>
      </c>
      <c r="L53" s="31">
        <f t="shared" si="4"/>
        <v>55</v>
      </c>
      <c r="M53" s="32">
        <f t="shared" si="1"/>
        <v>0.18211920529801323</v>
      </c>
      <c r="N53" s="33">
        <f>IFERROR((K53-G53)/G53,"n/a")</f>
        <v>0.25263157894736843</v>
      </c>
      <c r="O53" s="42">
        <f>IFERROR((K53-B53)/B53,"n/a")</f>
        <v>0.26595744680851063</v>
      </c>
      <c r="P53" s="58"/>
    </row>
    <row r="54" spans="1:16" x14ac:dyDescent="0.2">
      <c r="A54" s="6" t="s">
        <v>55</v>
      </c>
      <c r="B54" s="5">
        <v>464</v>
      </c>
      <c r="C54" s="5">
        <v>545</v>
      </c>
      <c r="D54" s="5">
        <v>639</v>
      </c>
      <c r="E54" s="5">
        <v>554</v>
      </c>
      <c r="F54" s="5">
        <v>557</v>
      </c>
      <c r="G54" s="5">
        <v>593</v>
      </c>
      <c r="H54" s="5">
        <v>701</v>
      </c>
      <c r="I54" s="5">
        <v>721</v>
      </c>
      <c r="J54" s="5">
        <v>699</v>
      </c>
      <c r="K54" s="5">
        <v>549</v>
      </c>
      <c r="L54" s="14">
        <f t="shared" si="4"/>
        <v>-150</v>
      </c>
      <c r="M54" s="15">
        <f t="shared" si="1"/>
        <v>-0.21459227467811159</v>
      </c>
      <c r="N54" s="11">
        <f t="shared" ref="N54:N67" si="25">IFERROR((K54-G54)/G54,"n/a")</f>
        <v>-7.4198988195615517E-2</v>
      </c>
      <c r="O54" s="11">
        <f t="shared" ref="O54:O67" si="26">IFERROR((K54-B54)/B54,"n/a")</f>
        <v>0.18318965517241378</v>
      </c>
      <c r="P54" s="21"/>
    </row>
    <row r="55" spans="1:16" x14ac:dyDescent="0.2">
      <c r="A55" s="28" t="s">
        <v>56</v>
      </c>
      <c r="B55" s="29">
        <v>557</v>
      </c>
      <c r="C55" s="29">
        <v>536</v>
      </c>
      <c r="D55" s="29">
        <v>617</v>
      </c>
      <c r="E55" s="29">
        <v>653</v>
      </c>
      <c r="F55" s="29">
        <v>692</v>
      </c>
      <c r="G55" s="29">
        <v>536</v>
      </c>
      <c r="H55" s="29">
        <v>625</v>
      </c>
      <c r="I55" s="29">
        <v>691</v>
      </c>
      <c r="J55" s="29">
        <v>679</v>
      </c>
      <c r="K55" s="29">
        <v>679</v>
      </c>
      <c r="L55" s="31">
        <f t="shared" si="4"/>
        <v>0</v>
      </c>
      <c r="M55" s="32">
        <f t="shared" si="1"/>
        <v>0</v>
      </c>
      <c r="N55" s="33">
        <f t="shared" si="25"/>
        <v>0.26679104477611942</v>
      </c>
      <c r="O55" s="42">
        <f t="shared" si="26"/>
        <v>0.21903052064631956</v>
      </c>
      <c r="P55" s="58"/>
    </row>
    <row r="56" spans="1:16" x14ac:dyDescent="0.2">
      <c r="A56" s="6" t="s">
        <v>57</v>
      </c>
      <c r="B56" s="5">
        <v>1142</v>
      </c>
      <c r="C56" s="5">
        <v>1250</v>
      </c>
      <c r="D56" s="5">
        <v>979</v>
      </c>
      <c r="E56" s="5">
        <v>1103</v>
      </c>
      <c r="F56" s="5">
        <v>1300</v>
      </c>
      <c r="G56" s="5">
        <v>1159</v>
      </c>
      <c r="H56" s="5">
        <v>1192</v>
      </c>
      <c r="I56" s="5">
        <v>1254</v>
      </c>
      <c r="J56" s="5">
        <v>1028</v>
      </c>
      <c r="K56" s="5">
        <v>1143</v>
      </c>
      <c r="L56" s="14">
        <f t="shared" si="4"/>
        <v>115</v>
      </c>
      <c r="M56" s="15">
        <f t="shared" si="1"/>
        <v>0.11186770428015565</v>
      </c>
      <c r="N56" s="11">
        <f t="shared" si="25"/>
        <v>-1.3805004314063849E-2</v>
      </c>
      <c r="O56" s="11">
        <f t="shared" si="26"/>
        <v>8.7565674255691769E-4</v>
      </c>
      <c r="P56" s="21"/>
    </row>
    <row r="57" spans="1:16" x14ac:dyDescent="0.2">
      <c r="A57" s="28" t="s">
        <v>58</v>
      </c>
      <c r="B57" s="29">
        <v>771</v>
      </c>
      <c r="C57" s="29">
        <v>955</v>
      </c>
      <c r="D57" s="29">
        <v>796</v>
      </c>
      <c r="E57" s="29">
        <v>850</v>
      </c>
      <c r="F57" s="29">
        <v>799</v>
      </c>
      <c r="G57" s="29">
        <v>744</v>
      </c>
      <c r="H57" s="29">
        <v>939.5</v>
      </c>
      <c r="I57" s="29">
        <v>992</v>
      </c>
      <c r="J57" s="29">
        <v>989</v>
      </c>
      <c r="K57" s="29">
        <v>1026</v>
      </c>
      <c r="L57" s="31">
        <f t="shared" si="4"/>
        <v>37</v>
      </c>
      <c r="M57" s="32">
        <f t="shared" si="1"/>
        <v>3.7411526794742161E-2</v>
      </c>
      <c r="N57" s="33">
        <f t="shared" si="25"/>
        <v>0.37903225806451613</v>
      </c>
      <c r="O57" s="42">
        <f t="shared" si="26"/>
        <v>0.33073929961089493</v>
      </c>
      <c r="P57" s="58"/>
    </row>
    <row r="58" spans="1:16" x14ac:dyDescent="0.2">
      <c r="A58" s="6" t="s">
        <v>154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51</v>
      </c>
      <c r="K58" s="5">
        <v>0</v>
      </c>
      <c r="L58" s="14">
        <f t="shared" si="4"/>
        <v>-51</v>
      </c>
      <c r="M58" s="15">
        <f t="shared" si="1"/>
        <v>-1</v>
      </c>
      <c r="N58" s="11" t="str">
        <f t="shared" si="25"/>
        <v>n/a</v>
      </c>
      <c r="O58" s="11" t="str">
        <f t="shared" si="26"/>
        <v>n/a</v>
      </c>
      <c r="P58" s="21"/>
    </row>
    <row r="59" spans="1:16" ht="12.6" customHeight="1" x14ac:dyDescent="0.2">
      <c r="A59" s="28" t="s">
        <v>59</v>
      </c>
      <c r="B59" s="29">
        <v>369</v>
      </c>
      <c r="C59" s="29">
        <v>330</v>
      </c>
      <c r="D59" s="29">
        <v>242</v>
      </c>
      <c r="E59" s="29">
        <v>208</v>
      </c>
      <c r="F59" s="29">
        <v>212</v>
      </c>
      <c r="G59" s="29">
        <v>285</v>
      </c>
      <c r="H59" s="29">
        <v>237</v>
      </c>
      <c r="I59" s="29">
        <v>227</v>
      </c>
      <c r="J59" s="29">
        <v>222</v>
      </c>
      <c r="K59" s="29">
        <v>230</v>
      </c>
      <c r="L59" s="31">
        <f t="shared" si="4"/>
        <v>8</v>
      </c>
      <c r="M59" s="32">
        <f t="shared" si="1"/>
        <v>3.6036036036036036E-2</v>
      </c>
      <c r="N59" s="33">
        <f t="shared" si="25"/>
        <v>-0.19298245614035087</v>
      </c>
      <c r="O59" s="42">
        <f t="shared" si="26"/>
        <v>-0.37669376693766937</v>
      </c>
      <c r="P59" s="58"/>
    </row>
    <row r="60" spans="1:16" x14ac:dyDescent="0.2">
      <c r="A60" s="6" t="s">
        <v>60</v>
      </c>
      <c r="B60" s="5">
        <v>754</v>
      </c>
      <c r="C60" s="5">
        <v>690</v>
      </c>
      <c r="D60" s="5">
        <v>747</v>
      </c>
      <c r="E60" s="5">
        <v>781</v>
      </c>
      <c r="F60" s="5">
        <v>686</v>
      </c>
      <c r="G60" s="5">
        <v>715</v>
      </c>
      <c r="H60" s="5">
        <v>722</v>
      </c>
      <c r="I60" s="5">
        <v>656</v>
      </c>
      <c r="J60" s="5">
        <v>642</v>
      </c>
      <c r="K60" s="5">
        <v>582</v>
      </c>
      <c r="L60" s="14">
        <f t="shared" si="4"/>
        <v>-60</v>
      </c>
      <c r="M60" s="15">
        <f t="shared" si="1"/>
        <v>-9.3457943925233641E-2</v>
      </c>
      <c r="N60" s="11">
        <f t="shared" si="25"/>
        <v>-0.18601398601398603</v>
      </c>
      <c r="O60" s="11">
        <f t="shared" si="26"/>
        <v>-0.22811671087533156</v>
      </c>
      <c r="P60" s="21"/>
    </row>
    <row r="61" spans="1:16" x14ac:dyDescent="0.2">
      <c r="A61" s="28" t="s">
        <v>64</v>
      </c>
      <c r="B61" s="29">
        <v>1281</v>
      </c>
      <c r="C61" s="29">
        <v>1482.5</v>
      </c>
      <c r="D61" s="29">
        <v>1569</v>
      </c>
      <c r="E61" s="29">
        <v>1565</v>
      </c>
      <c r="F61" s="29">
        <v>1560.5</v>
      </c>
      <c r="G61" s="29">
        <v>1393</v>
      </c>
      <c r="H61" s="29">
        <v>1461</v>
      </c>
      <c r="I61" s="29">
        <v>1490</v>
      </c>
      <c r="J61" s="29">
        <v>1320</v>
      </c>
      <c r="K61" s="29">
        <v>1192</v>
      </c>
      <c r="L61" s="31">
        <f t="shared" si="4"/>
        <v>-128</v>
      </c>
      <c r="M61" s="32">
        <f t="shared" si="1"/>
        <v>-9.696969696969697E-2</v>
      </c>
      <c r="N61" s="33">
        <f t="shared" si="25"/>
        <v>-0.14429289303661164</v>
      </c>
      <c r="O61" s="42">
        <f t="shared" si="26"/>
        <v>-6.9476971116315372E-2</v>
      </c>
      <c r="P61" s="58"/>
    </row>
    <row r="62" spans="1:16" x14ac:dyDescent="0.2">
      <c r="A62" s="6" t="s">
        <v>61</v>
      </c>
      <c r="B62" s="5">
        <v>465</v>
      </c>
      <c r="C62" s="5">
        <v>546</v>
      </c>
      <c r="D62" s="5">
        <v>524</v>
      </c>
      <c r="E62" s="5">
        <v>557</v>
      </c>
      <c r="F62" s="5">
        <v>528</v>
      </c>
      <c r="G62" s="5">
        <v>575</v>
      </c>
      <c r="H62" s="5">
        <v>511</v>
      </c>
      <c r="I62" s="5">
        <v>492</v>
      </c>
      <c r="J62" s="5">
        <v>468</v>
      </c>
      <c r="K62" s="5">
        <v>455</v>
      </c>
      <c r="L62" s="14">
        <f t="shared" si="4"/>
        <v>-13</v>
      </c>
      <c r="M62" s="15">
        <f t="shared" si="1"/>
        <v>-2.7777777777777776E-2</v>
      </c>
      <c r="N62" s="11">
        <f t="shared" si="25"/>
        <v>-0.20869565217391303</v>
      </c>
      <c r="O62" s="11">
        <f t="shared" si="26"/>
        <v>-2.1505376344086023E-2</v>
      </c>
      <c r="P62" s="21"/>
    </row>
    <row r="63" spans="1:16" x14ac:dyDescent="0.2">
      <c r="A63" s="28" t="s">
        <v>141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96</v>
      </c>
      <c r="J63" s="29">
        <v>84</v>
      </c>
      <c r="K63" s="29">
        <v>75</v>
      </c>
      <c r="L63" s="31">
        <f t="shared" si="4"/>
        <v>-9</v>
      </c>
      <c r="M63" s="32">
        <f t="shared" si="1"/>
        <v>-0.10714285714285714</v>
      </c>
      <c r="N63" s="33" t="str">
        <f t="shared" si="25"/>
        <v>n/a</v>
      </c>
      <c r="O63" s="42" t="str">
        <f t="shared" si="26"/>
        <v>n/a</v>
      </c>
      <c r="P63" s="58"/>
    </row>
    <row r="64" spans="1:16" x14ac:dyDescent="0.2">
      <c r="A64" s="6" t="s">
        <v>62</v>
      </c>
      <c r="B64" s="5">
        <v>917</v>
      </c>
      <c r="C64" s="5">
        <v>973</v>
      </c>
      <c r="D64" s="5">
        <v>905</v>
      </c>
      <c r="E64" s="5">
        <v>803</v>
      </c>
      <c r="F64" s="5">
        <v>544</v>
      </c>
      <c r="G64" s="5">
        <v>622</v>
      </c>
      <c r="H64" s="5">
        <v>767</v>
      </c>
      <c r="I64" s="5">
        <v>696</v>
      </c>
      <c r="J64" s="5">
        <v>540</v>
      </c>
      <c r="K64" s="5">
        <v>543</v>
      </c>
      <c r="L64" s="14">
        <f t="shared" si="4"/>
        <v>3</v>
      </c>
      <c r="M64" s="15">
        <f t="shared" si="1"/>
        <v>5.5555555555555558E-3</v>
      </c>
      <c r="N64" s="11">
        <f t="shared" si="25"/>
        <v>-0.12700964630225081</v>
      </c>
      <c r="O64" s="11">
        <f t="shared" si="26"/>
        <v>-0.40785169029443841</v>
      </c>
      <c r="P64" s="21"/>
    </row>
    <row r="65" spans="1:16" x14ac:dyDescent="0.2">
      <c r="A65" s="28" t="s">
        <v>63</v>
      </c>
      <c r="B65" s="29">
        <v>1342</v>
      </c>
      <c r="C65" s="29">
        <v>1396</v>
      </c>
      <c r="D65" s="29">
        <v>1238</v>
      </c>
      <c r="E65" s="29">
        <v>1225</v>
      </c>
      <c r="F65" s="29">
        <v>1345</v>
      </c>
      <c r="G65" s="29">
        <v>1186</v>
      </c>
      <c r="H65" s="29">
        <v>1257</v>
      </c>
      <c r="I65" s="29">
        <v>1239</v>
      </c>
      <c r="J65" s="29">
        <v>1197.5</v>
      </c>
      <c r="K65" s="29">
        <v>921</v>
      </c>
      <c r="L65" s="31">
        <f t="shared" si="4"/>
        <v>-276.5</v>
      </c>
      <c r="M65" s="32">
        <f t="shared" si="1"/>
        <v>-0.23089770354906053</v>
      </c>
      <c r="N65" s="33">
        <f t="shared" si="25"/>
        <v>-0.22344013490725126</v>
      </c>
      <c r="O65" s="42">
        <f t="shared" si="26"/>
        <v>-0.3137108792846498</v>
      </c>
      <c r="P65" s="58"/>
    </row>
    <row r="66" spans="1:16" x14ac:dyDescent="0.2">
      <c r="A66" s="6" t="s">
        <v>118</v>
      </c>
      <c r="B66" s="5">
        <v>0</v>
      </c>
      <c r="C66" s="5">
        <v>231</v>
      </c>
      <c r="D66" s="5">
        <v>1101</v>
      </c>
      <c r="E66" s="5">
        <v>1801</v>
      </c>
      <c r="F66" s="5">
        <v>2073</v>
      </c>
      <c r="G66" s="5">
        <v>2143</v>
      </c>
      <c r="H66" s="5">
        <v>2715</v>
      </c>
      <c r="I66" s="5">
        <v>3055</v>
      </c>
      <c r="J66" s="5">
        <v>3349</v>
      </c>
      <c r="K66" s="5">
        <v>3497</v>
      </c>
      <c r="L66" s="14">
        <f t="shared" ref="L66" si="27">K66-J66</f>
        <v>148</v>
      </c>
      <c r="M66" s="15">
        <f t="shared" ref="M66" si="28">IFERROR((K66-J66)/J66,"n/a")</f>
        <v>4.419229620782323E-2</v>
      </c>
      <c r="N66" s="11">
        <f t="shared" si="25"/>
        <v>0.63182454503033136</v>
      </c>
      <c r="O66" s="11" t="str">
        <f t="shared" si="26"/>
        <v>n/a</v>
      </c>
      <c r="P66" s="21"/>
    </row>
    <row r="67" spans="1:16" x14ac:dyDescent="0.2">
      <c r="A67" s="38" t="s">
        <v>119</v>
      </c>
      <c r="B67" s="39">
        <v>192</v>
      </c>
      <c r="C67" s="39">
        <v>186</v>
      </c>
      <c r="D67" s="39">
        <v>342</v>
      </c>
      <c r="E67" s="39">
        <v>408</v>
      </c>
      <c r="F67" s="39">
        <v>586</v>
      </c>
      <c r="G67" s="39">
        <v>522</v>
      </c>
      <c r="H67" s="39">
        <v>537</v>
      </c>
      <c r="I67" s="39">
        <v>534</v>
      </c>
      <c r="J67" s="39">
        <v>450</v>
      </c>
      <c r="K67" s="39">
        <v>405</v>
      </c>
      <c r="L67" s="40">
        <f t="shared" ref="L67" si="29">K67-J67</f>
        <v>-45</v>
      </c>
      <c r="M67" s="41">
        <f t="shared" ref="M67" si="30">IFERROR((K67-J67)/J67,"n/a")</f>
        <v>-0.1</v>
      </c>
      <c r="N67" s="33">
        <f t="shared" si="25"/>
        <v>-0.22413793103448276</v>
      </c>
      <c r="O67" s="42">
        <f t="shared" si="26"/>
        <v>1.109375</v>
      </c>
      <c r="P67" s="58"/>
    </row>
    <row r="68" spans="1:16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14"/>
      <c r="M68" s="15"/>
      <c r="N68" s="11"/>
      <c r="O68" s="11"/>
      <c r="P68" s="21"/>
    </row>
    <row r="69" spans="1:16" x14ac:dyDescent="0.2">
      <c r="A69" s="4" t="s">
        <v>22</v>
      </c>
      <c r="B69" s="18">
        <f>SUM(B70:B79)</f>
        <v>19604.5</v>
      </c>
      <c r="C69" s="18">
        <f t="shared" ref="C69" si="31">SUM(C70:C79)</f>
        <v>19929</v>
      </c>
      <c r="D69" s="18">
        <f t="shared" ref="D69:K69" si="32">SUM(D70:D79)</f>
        <v>19831</v>
      </c>
      <c r="E69" s="18">
        <f t="shared" si="32"/>
        <v>19402.5</v>
      </c>
      <c r="F69" s="18">
        <f t="shared" si="32"/>
        <v>19586</v>
      </c>
      <c r="G69" s="18">
        <f t="shared" si="32"/>
        <v>18417</v>
      </c>
      <c r="H69" s="18">
        <f t="shared" si="32"/>
        <v>17643.5</v>
      </c>
      <c r="I69" s="18">
        <f t="shared" si="32"/>
        <v>17310.5</v>
      </c>
      <c r="J69" s="18">
        <f t="shared" si="32"/>
        <v>18128</v>
      </c>
      <c r="K69" s="18">
        <f t="shared" si="32"/>
        <v>19151.5</v>
      </c>
      <c r="L69" s="19">
        <f>K69-J69</f>
        <v>1023.5</v>
      </c>
      <c r="M69" s="20">
        <f t="shared" ref="M69" si="33">IFERROR((K69-J69)/J69,"n/a")</f>
        <v>5.6459620476610767E-2</v>
      </c>
      <c r="N69" s="21">
        <f>IFERROR((K69-G69)/G69,"n/a")</f>
        <v>3.9881631101699518E-2</v>
      </c>
      <c r="O69" s="21">
        <f>IFERROR((K69-B69)/B69,"n/a")</f>
        <v>-2.3106939733224516E-2</v>
      </c>
      <c r="P69" s="21"/>
    </row>
    <row r="70" spans="1:16" x14ac:dyDescent="0.2">
      <c r="A70" s="28" t="s">
        <v>138</v>
      </c>
      <c r="B70" s="29">
        <v>2688</v>
      </c>
      <c r="C70" s="29">
        <v>2693</v>
      </c>
      <c r="D70" s="29">
        <v>2549</v>
      </c>
      <c r="E70" s="29">
        <v>2698</v>
      </c>
      <c r="F70" s="29">
        <v>2856</v>
      </c>
      <c r="G70" s="29">
        <v>2570</v>
      </c>
      <c r="H70" s="29">
        <v>2300</v>
      </c>
      <c r="I70" s="29">
        <v>1549</v>
      </c>
      <c r="J70" s="29">
        <v>1601</v>
      </c>
      <c r="K70" s="29">
        <v>1515</v>
      </c>
      <c r="L70" s="31">
        <f t="shared" si="4"/>
        <v>-86</v>
      </c>
      <c r="M70" s="32">
        <f t="shared" si="1"/>
        <v>-5.371642723297939E-2</v>
      </c>
      <c r="N70" s="33">
        <f>IFERROR((K70-G70)/G70,"n/a")</f>
        <v>-0.41050583657587547</v>
      </c>
      <c r="O70" s="42">
        <f>IFERROR((K70-B70)/B70,"n/a")</f>
        <v>-0.43638392857142855</v>
      </c>
      <c r="P70" s="58"/>
    </row>
    <row r="71" spans="1:16" x14ac:dyDescent="0.2">
      <c r="A71" s="6" t="s">
        <v>65</v>
      </c>
      <c r="B71" s="5">
        <v>1163</v>
      </c>
      <c r="C71" s="5">
        <v>1165</v>
      </c>
      <c r="D71" s="5">
        <v>1253</v>
      </c>
      <c r="E71" s="5">
        <v>1150</v>
      </c>
      <c r="F71" s="5">
        <v>1126</v>
      </c>
      <c r="G71" s="5">
        <v>1095</v>
      </c>
      <c r="H71" s="5">
        <v>1072</v>
      </c>
      <c r="I71" s="5">
        <v>1184</v>
      </c>
      <c r="J71" s="5">
        <v>1283</v>
      </c>
      <c r="K71" s="5">
        <v>1343</v>
      </c>
      <c r="L71" s="14">
        <f t="shared" si="4"/>
        <v>60</v>
      </c>
      <c r="M71" s="15">
        <f t="shared" si="1"/>
        <v>4.6765393608729541E-2</v>
      </c>
      <c r="N71" s="11">
        <f t="shared" ref="N71:N79" si="34">IFERROR((K71-G71)/G71,"n/a")</f>
        <v>0.22648401826484019</v>
      </c>
      <c r="O71" s="11">
        <f t="shared" ref="O71:O79" si="35">IFERROR((K71-B71)/B71,"n/a")</f>
        <v>0.15477214101461736</v>
      </c>
      <c r="P71" s="21"/>
    </row>
    <row r="72" spans="1:16" ht="12.6" customHeight="1" x14ac:dyDescent="0.2">
      <c r="A72" s="28" t="s">
        <v>143</v>
      </c>
      <c r="B72" s="29">
        <v>207</v>
      </c>
      <c r="C72" s="29">
        <v>320</v>
      </c>
      <c r="D72" s="29">
        <v>1956</v>
      </c>
      <c r="E72" s="29">
        <v>1904</v>
      </c>
      <c r="F72" s="29">
        <v>1467.5</v>
      </c>
      <c r="G72" s="29">
        <v>1971</v>
      </c>
      <c r="H72" s="29">
        <v>4015.5</v>
      </c>
      <c r="I72" s="29">
        <v>3855.5</v>
      </c>
      <c r="J72" s="29">
        <v>3852</v>
      </c>
      <c r="K72" s="29">
        <v>4474</v>
      </c>
      <c r="L72" s="31">
        <f t="shared" si="4"/>
        <v>622</v>
      </c>
      <c r="M72" s="32">
        <f t="shared" si="1"/>
        <v>0.16147455867082036</v>
      </c>
      <c r="N72" s="33">
        <f t="shared" si="34"/>
        <v>1.2699137493658041</v>
      </c>
      <c r="O72" s="42">
        <f t="shared" si="35"/>
        <v>20.613526570048307</v>
      </c>
      <c r="P72" s="58"/>
    </row>
    <row r="73" spans="1:16" x14ac:dyDescent="0.2">
      <c r="A73" s="6" t="s">
        <v>136</v>
      </c>
      <c r="B73" s="5">
        <v>2184</v>
      </c>
      <c r="C73" s="5">
        <v>2151</v>
      </c>
      <c r="D73" s="5">
        <v>78</v>
      </c>
      <c r="E73" s="5">
        <v>207</v>
      </c>
      <c r="F73" s="5">
        <v>327</v>
      </c>
      <c r="G73" s="5">
        <v>343</v>
      </c>
      <c r="H73" s="5">
        <v>0</v>
      </c>
      <c r="I73" s="5">
        <v>0</v>
      </c>
      <c r="J73" s="5">
        <v>0</v>
      </c>
      <c r="K73" s="5">
        <v>0</v>
      </c>
      <c r="L73" s="14">
        <f t="shared" si="4"/>
        <v>0</v>
      </c>
      <c r="M73" s="15" t="str">
        <f t="shared" si="1"/>
        <v>n/a</v>
      </c>
      <c r="N73" s="11">
        <f t="shared" si="34"/>
        <v>-1</v>
      </c>
      <c r="O73" s="11">
        <f t="shared" si="35"/>
        <v>-1</v>
      </c>
      <c r="P73" s="21"/>
    </row>
    <row r="74" spans="1:16" x14ac:dyDescent="0.2">
      <c r="A74" s="28" t="s">
        <v>12</v>
      </c>
      <c r="B74" s="29">
        <v>807</v>
      </c>
      <c r="C74" s="29">
        <v>804</v>
      </c>
      <c r="D74" s="29">
        <v>876</v>
      </c>
      <c r="E74" s="29">
        <v>877</v>
      </c>
      <c r="F74" s="29">
        <v>1017</v>
      </c>
      <c r="G74" s="29">
        <v>888</v>
      </c>
      <c r="H74" s="29">
        <v>0</v>
      </c>
      <c r="I74" s="29">
        <v>0</v>
      </c>
      <c r="J74" s="29">
        <v>0</v>
      </c>
      <c r="K74" s="29">
        <v>0</v>
      </c>
      <c r="L74" s="31">
        <f t="shared" si="4"/>
        <v>0</v>
      </c>
      <c r="M74" s="32" t="str">
        <f t="shared" si="1"/>
        <v>n/a</v>
      </c>
      <c r="N74" s="33">
        <f t="shared" si="34"/>
        <v>-1</v>
      </c>
      <c r="O74" s="42">
        <f t="shared" si="35"/>
        <v>-1</v>
      </c>
      <c r="P74" s="58"/>
    </row>
    <row r="75" spans="1:16" x14ac:dyDescent="0.2">
      <c r="A75" s="6" t="s">
        <v>120</v>
      </c>
      <c r="B75" s="5">
        <v>879</v>
      </c>
      <c r="C75" s="5">
        <v>821</v>
      </c>
      <c r="D75" s="5">
        <v>789</v>
      </c>
      <c r="E75" s="5">
        <v>769</v>
      </c>
      <c r="F75" s="5">
        <v>580</v>
      </c>
      <c r="G75" s="5">
        <v>664</v>
      </c>
      <c r="H75" s="5">
        <v>995</v>
      </c>
      <c r="I75" s="5">
        <v>1171</v>
      </c>
      <c r="J75" s="5">
        <v>1337</v>
      </c>
      <c r="K75" s="5">
        <v>1085</v>
      </c>
      <c r="L75" s="14">
        <f t="shared" si="4"/>
        <v>-252</v>
      </c>
      <c r="M75" s="15">
        <f t="shared" si="1"/>
        <v>-0.18848167539267016</v>
      </c>
      <c r="N75" s="11">
        <f t="shared" si="34"/>
        <v>0.63403614457831325</v>
      </c>
      <c r="O75" s="11">
        <f t="shared" si="35"/>
        <v>0.23435722411831628</v>
      </c>
      <c r="P75" s="21"/>
    </row>
    <row r="76" spans="1:16" x14ac:dyDescent="0.2">
      <c r="A76" s="28" t="s">
        <v>66</v>
      </c>
      <c r="B76" s="29">
        <v>4737</v>
      </c>
      <c r="C76" s="29">
        <v>4996</v>
      </c>
      <c r="D76" s="29">
        <v>4395</v>
      </c>
      <c r="E76" s="29">
        <v>4120</v>
      </c>
      <c r="F76" s="29">
        <v>4430</v>
      </c>
      <c r="G76" s="29">
        <v>4117</v>
      </c>
      <c r="H76" s="29">
        <v>3873</v>
      </c>
      <c r="I76" s="29">
        <v>4097</v>
      </c>
      <c r="J76" s="29">
        <v>4443</v>
      </c>
      <c r="K76" s="29">
        <v>4981</v>
      </c>
      <c r="L76" s="31">
        <f t="shared" si="4"/>
        <v>538</v>
      </c>
      <c r="M76" s="32">
        <f t="shared" si="1"/>
        <v>0.12108935404006302</v>
      </c>
      <c r="N76" s="33">
        <f t="shared" si="34"/>
        <v>0.20986154967209134</v>
      </c>
      <c r="O76" s="42">
        <f t="shared" si="35"/>
        <v>5.1509394131306736E-2</v>
      </c>
      <c r="P76" s="58"/>
    </row>
    <row r="77" spans="1:16" x14ac:dyDescent="0.2">
      <c r="A77" s="6" t="s">
        <v>67</v>
      </c>
      <c r="B77" s="5">
        <v>1731</v>
      </c>
      <c r="C77" s="5">
        <v>1760</v>
      </c>
      <c r="D77" s="5">
        <v>1804</v>
      </c>
      <c r="E77" s="5">
        <v>1859</v>
      </c>
      <c r="F77" s="5">
        <v>1845</v>
      </c>
      <c r="G77" s="5">
        <v>2028</v>
      </c>
      <c r="H77" s="5">
        <v>2002</v>
      </c>
      <c r="I77" s="5">
        <v>2061</v>
      </c>
      <c r="J77" s="5">
        <v>2086</v>
      </c>
      <c r="K77" s="5">
        <v>2540</v>
      </c>
      <c r="L77" s="14">
        <f t="shared" si="4"/>
        <v>454</v>
      </c>
      <c r="M77" s="15">
        <f t="shared" si="1"/>
        <v>0.21764141898370087</v>
      </c>
      <c r="N77" s="11">
        <f t="shared" si="34"/>
        <v>0.25246548323471402</v>
      </c>
      <c r="O77" s="11">
        <f t="shared" si="35"/>
        <v>0.46735990756787982</v>
      </c>
      <c r="P77" s="21"/>
    </row>
    <row r="78" spans="1:16" x14ac:dyDescent="0.2">
      <c r="A78" s="28" t="s">
        <v>68</v>
      </c>
      <c r="B78" s="29">
        <v>1281</v>
      </c>
      <c r="C78" s="29">
        <v>1550</v>
      </c>
      <c r="D78" s="29">
        <v>1506</v>
      </c>
      <c r="E78" s="29">
        <v>1472</v>
      </c>
      <c r="F78" s="29">
        <v>1443</v>
      </c>
      <c r="G78" s="29">
        <v>1617</v>
      </c>
      <c r="H78" s="29">
        <v>1740</v>
      </c>
      <c r="I78" s="29">
        <v>1651</v>
      </c>
      <c r="J78" s="29">
        <v>1691</v>
      </c>
      <c r="K78" s="29">
        <v>1724</v>
      </c>
      <c r="L78" s="31">
        <f t="shared" si="4"/>
        <v>33</v>
      </c>
      <c r="M78" s="32">
        <f t="shared" si="1"/>
        <v>1.9515079834417505E-2</v>
      </c>
      <c r="N78" s="33">
        <f t="shared" si="34"/>
        <v>6.6171923314780459E-2</v>
      </c>
      <c r="O78" s="42">
        <f t="shared" si="35"/>
        <v>0.34582357533177205</v>
      </c>
      <c r="P78" s="58"/>
    </row>
    <row r="79" spans="1:16" x14ac:dyDescent="0.2">
      <c r="A79" s="6" t="s">
        <v>105</v>
      </c>
      <c r="B79" s="5">
        <v>3927.5</v>
      </c>
      <c r="C79" s="5">
        <v>3669</v>
      </c>
      <c r="D79" s="5">
        <v>4625</v>
      </c>
      <c r="E79" s="5">
        <v>4346.5</v>
      </c>
      <c r="F79" s="5">
        <v>4494.5</v>
      </c>
      <c r="G79" s="5">
        <v>3124</v>
      </c>
      <c r="H79" s="5">
        <v>1646</v>
      </c>
      <c r="I79" s="5">
        <v>1742</v>
      </c>
      <c r="J79" s="5">
        <v>1835</v>
      </c>
      <c r="K79" s="5">
        <v>1489.5</v>
      </c>
      <c r="L79" s="14">
        <f t="shared" ref="L79" si="36">K79-J79</f>
        <v>-345.5</v>
      </c>
      <c r="M79" s="15">
        <f t="shared" ref="M79" si="37">IFERROR((K79-J79)/J79,"n/a")</f>
        <v>-0.18828337874659401</v>
      </c>
      <c r="N79" s="11">
        <f t="shared" si="34"/>
        <v>-0.52320742637644047</v>
      </c>
      <c r="O79" s="11">
        <f t="shared" si="35"/>
        <v>-0.62075111394016547</v>
      </c>
      <c r="P79" s="21"/>
    </row>
    <row r="80" spans="1:16" x14ac:dyDescent="0.2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  <c r="L80" s="14"/>
      <c r="M80" s="15"/>
      <c r="N80" s="11"/>
      <c r="O80" s="11"/>
      <c r="P80" s="21"/>
    </row>
    <row r="81" spans="1:16" x14ac:dyDescent="0.2">
      <c r="A81" s="4" t="s">
        <v>23</v>
      </c>
      <c r="B81" s="18">
        <f t="shared" ref="B81:K81" si="38">SUM(B82:B101)</f>
        <v>18445.5</v>
      </c>
      <c r="C81" s="18">
        <f t="shared" si="38"/>
        <v>17877.5</v>
      </c>
      <c r="D81" s="18">
        <f t="shared" si="38"/>
        <v>17006</v>
      </c>
      <c r="E81" s="18">
        <f t="shared" si="38"/>
        <v>16004</v>
      </c>
      <c r="F81" s="18">
        <f t="shared" si="38"/>
        <v>15058.5</v>
      </c>
      <c r="G81" s="18">
        <f t="shared" si="38"/>
        <v>14087.5</v>
      </c>
      <c r="H81" s="18">
        <f t="shared" si="38"/>
        <v>13693.5</v>
      </c>
      <c r="I81" s="18">
        <f t="shared" si="38"/>
        <v>15137.5</v>
      </c>
      <c r="J81" s="18">
        <f t="shared" si="38"/>
        <v>14581</v>
      </c>
      <c r="K81" s="18">
        <f t="shared" si="38"/>
        <v>14711.5</v>
      </c>
      <c r="L81" s="19">
        <f>K81-J81</f>
        <v>130.5</v>
      </c>
      <c r="M81" s="20">
        <f t="shared" ref="M81:M131" si="39">IFERROR((K81-J81)/J81,"n/a")</f>
        <v>8.9500034291200882E-3</v>
      </c>
      <c r="N81" s="21">
        <f>IFERROR((K81-G81)/G81,"n/a")</f>
        <v>4.4294587400177464E-2</v>
      </c>
      <c r="O81" s="21">
        <f>IFERROR((K81-B81)/B81,"n/a")</f>
        <v>-0.2024341980428831</v>
      </c>
      <c r="P81" s="21"/>
    </row>
    <row r="82" spans="1:16" ht="12.6" customHeight="1" x14ac:dyDescent="0.2">
      <c r="A82" s="38" t="s">
        <v>69</v>
      </c>
      <c r="B82" s="39">
        <v>6282</v>
      </c>
      <c r="C82" s="39">
        <v>6094.5</v>
      </c>
      <c r="D82" s="39">
        <v>6294</v>
      </c>
      <c r="E82" s="39">
        <v>6031.5</v>
      </c>
      <c r="F82" s="39">
        <v>5793</v>
      </c>
      <c r="G82" s="39">
        <v>6021</v>
      </c>
      <c r="H82" s="39">
        <v>6412.5</v>
      </c>
      <c r="I82" s="39">
        <v>6670.5</v>
      </c>
      <c r="J82" s="39">
        <v>6852</v>
      </c>
      <c r="K82" s="39">
        <v>6956</v>
      </c>
      <c r="L82" s="40">
        <f t="shared" si="4"/>
        <v>104</v>
      </c>
      <c r="M82" s="41">
        <f t="shared" si="39"/>
        <v>1.5178050204319907E-2</v>
      </c>
      <c r="N82" s="42">
        <f>IFERROR((K82-G82)/G82,"n/a")</f>
        <v>0.15528981896694902</v>
      </c>
      <c r="O82" s="42">
        <f>IFERROR((K82-B82)/B82,"n/a")</f>
        <v>0.10729067176058581</v>
      </c>
      <c r="P82" s="58"/>
    </row>
    <row r="83" spans="1:16" x14ac:dyDescent="0.2">
      <c r="A83" s="6" t="s">
        <v>139</v>
      </c>
      <c r="B83" s="5">
        <v>66</v>
      </c>
      <c r="C83" s="5">
        <v>102</v>
      </c>
      <c r="D83" s="5">
        <v>60</v>
      </c>
      <c r="E83" s="5">
        <v>48</v>
      </c>
      <c r="F83" s="5">
        <v>69</v>
      </c>
      <c r="G83" s="5">
        <v>114</v>
      </c>
      <c r="H83" s="5">
        <v>57</v>
      </c>
      <c r="I83" s="5">
        <v>153</v>
      </c>
      <c r="J83" s="5">
        <v>120</v>
      </c>
      <c r="K83" s="5">
        <v>72</v>
      </c>
      <c r="L83" s="14">
        <f t="shared" ref="L83:L131" si="40">K83-J83</f>
        <v>-48</v>
      </c>
      <c r="M83" s="15">
        <f t="shared" si="39"/>
        <v>-0.4</v>
      </c>
      <c r="N83" s="11">
        <f t="shared" ref="N83:N101" si="41">IFERROR((K83-G83)/G83,"n/a")</f>
        <v>-0.36842105263157893</v>
      </c>
      <c r="O83" s="11">
        <f t="shared" ref="O83:O101" si="42">IFERROR((K83-B83)/B83,"n/a")</f>
        <v>9.0909090909090912E-2</v>
      </c>
      <c r="P83" s="21"/>
    </row>
    <row r="84" spans="1:16" x14ac:dyDescent="0.2">
      <c r="A84" s="38" t="s">
        <v>140</v>
      </c>
      <c r="B84" s="39">
        <v>702</v>
      </c>
      <c r="C84" s="39">
        <v>372</v>
      </c>
      <c r="D84" s="39">
        <v>318</v>
      </c>
      <c r="E84" s="39">
        <v>360</v>
      </c>
      <c r="F84" s="39">
        <v>108</v>
      </c>
      <c r="G84" s="39">
        <v>207</v>
      </c>
      <c r="H84" s="39">
        <v>144</v>
      </c>
      <c r="I84" s="39">
        <v>141</v>
      </c>
      <c r="J84" s="39">
        <v>297</v>
      </c>
      <c r="K84" s="39">
        <v>249</v>
      </c>
      <c r="L84" s="40">
        <f t="shared" si="40"/>
        <v>-48</v>
      </c>
      <c r="M84" s="41">
        <f t="shared" si="39"/>
        <v>-0.16161616161616163</v>
      </c>
      <c r="N84" s="42">
        <f t="shared" si="41"/>
        <v>0.20289855072463769</v>
      </c>
      <c r="O84" s="42">
        <f t="shared" si="42"/>
        <v>-0.64529914529914534</v>
      </c>
      <c r="P84" s="58"/>
    </row>
    <row r="85" spans="1:16" x14ac:dyDescent="0.2">
      <c r="A85" s="6" t="s">
        <v>175</v>
      </c>
      <c r="B85" s="5">
        <v>2211</v>
      </c>
      <c r="C85" s="5">
        <v>2056</v>
      </c>
      <c r="D85" s="5">
        <v>1763</v>
      </c>
      <c r="E85" s="5">
        <v>1269</v>
      </c>
      <c r="F85" s="5">
        <v>841</v>
      </c>
      <c r="G85" s="5">
        <v>1035</v>
      </c>
      <c r="H85" s="5">
        <v>1074</v>
      </c>
      <c r="I85" s="5">
        <v>978</v>
      </c>
      <c r="J85" s="5">
        <v>465</v>
      </c>
      <c r="K85" s="5">
        <v>288</v>
      </c>
      <c r="L85" s="14">
        <f t="shared" si="40"/>
        <v>-177</v>
      </c>
      <c r="M85" s="15">
        <f t="shared" si="39"/>
        <v>-0.38064516129032255</v>
      </c>
      <c r="N85" s="11">
        <f t="shared" si="41"/>
        <v>-0.72173913043478266</v>
      </c>
      <c r="O85" s="11">
        <f t="shared" si="42"/>
        <v>-0.86974219810040709</v>
      </c>
      <c r="P85" s="21"/>
    </row>
    <row r="86" spans="1:16" x14ac:dyDescent="0.2">
      <c r="A86" s="38" t="s">
        <v>70</v>
      </c>
      <c r="B86" s="39">
        <v>2123.5</v>
      </c>
      <c r="C86" s="39">
        <v>1969</v>
      </c>
      <c r="D86" s="39">
        <v>1617</v>
      </c>
      <c r="E86" s="39">
        <v>1898.5</v>
      </c>
      <c r="F86" s="39">
        <v>1653.5</v>
      </c>
      <c r="G86" s="39">
        <v>1496</v>
      </c>
      <c r="H86" s="39">
        <v>1414</v>
      </c>
      <c r="I86" s="39">
        <v>1632.5</v>
      </c>
      <c r="J86" s="39">
        <v>2093</v>
      </c>
      <c r="K86" s="39">
        <v>2379.5</v>
      </c>
      <c r="L86" s="40">
        <f t="shared" si="40"/>
        <v>286.5</v>
      </c>
      <c r="M86" s="41">
        <f t="shared" si="39"/>
        <v>0.13688485427615862</v>
      </c>
      <c r="N86" s="42">
        <f t="shared" si="41"/>
        <v>0.59057486631016043</v>
      </c>
      <c r="O86" s="42">
        <f t="shared" si="42"/>
        <v>0.12055568636684719</v>
      </c>
      <c r="P86" s="58"/>
    </row>
    <row r="87" spans="1:16" x14ac:dyDescent="0.2">
      <c r="A87" s="6" t="s">
        <v>121</v>
      </c>
      <c r="B87" s="5">
        <v>246</v>
      </c>
      <c r="C87" s="5">
        <v>270</v>
      </c>
      <c r="D87" s="5">
        <v>258</v>
      </c>
      <c r="E87" s="5">
        <v>288</v>
      </c>
      <c r="F87" s="5">
        <v>213</v>
      </c>
      <c r="G87" s="5">
        <v>210</v>
      </c>
      <c r="H87" s="5">
        <v>228</v>
      </c>
      <c r="I87" s="5">
        <v>21</v>
      </c>
      <c r="J87" s="5">
        <v>36</v>
      </c>
      <c r="K87" s="5">
        <v>78</v>
      </c>
      <c r="L87" s="14">
        <f t="shared" si="40"/>
        <v>42</v>
      </c>
      <c r="M87" s="15">
        <f t="shared" si="39"/>
        <v>1.1666666666666667</v>
      </c>
      <c r="N87" s="11">
        <f t="shared" si="41"/>
        <v>-0.62857142857142856</v>
      </c>
      <c r="O87" s="11">
        <f t="shared" si="42"/>
        <v>-0.68292682926829273</v>
      </c>
      <c r="P87" s="21"/>
    </row>
    <row r="88" spans="1:16" x14ac:dyDescent="0.2">
      <c r="A88" s="38" t="s">
        <v>122</v>
      </c>
      <c r="B88" s="39">
        <v>309</v>
      </c>
      <c r="C88" s="39">
        <v>477</v>
      </c>
      <c r="D88" s="39">
        <v>285</v>
      </c>
      <c r="E88" s="39">
        <v>291</v>
      </c>
      <c r="F88" s="39">
        <v>249</v>
      </c>
      <c r="G88" s="39">
        <v>472.5</v>
      </c>
      <c r="H88" s="39">
        <v>339</v>
      </c>
      <c r="I88" s="39">
        <v>475.5</v>
      </c>
      <c r="J88" s="39">
        <v>192</v>
      </c>
      <c r="K88" s="39">
        <v>240</v>
      </c>
      <c r="L88" s="40">
        <f t="shared" si="40"/>
        <v>48</v>
      </c>
      <c r="M88" s="41">
        <f t="shared" si="39"/>
        <v>0.25</v>
      </c>
      <c r="N88" s="42">
        <f t="shared" si="41"/>
        <v>-0.49206349206349204</v>
      </c>
      <c r="O88" s="42">
        <f>IFERROR((K88-B88)/B88,"n/a")</f>
        <v>-0.22330097087378642</v>
      </c>
      <c r="P88" s="58"/>
    </row>
    <row r="89" spans="1:16" x14ac:dyDescent="0.2">
      <c r="A89" s="6" t="s">
        <v>147</v>
      </c>
      <c r="B89" s="5">
        <v>13</v>
      </c>
      <c r="C89" s="5">
        <v>26</v>
      </c>
      <c r="D89" s="5">
        <v>26</v>
      </c>
      <c r="E89" s="5">
        <v>39</v>
      </c>
      <c r="F89" s="5">
        <v>13</v>
      </c>
      <c r="G89" s="5">
        <v>144</v>
      </c>
      <c r="H89" s="5">
        <v>199</v>
      </c>
      <c r="I89" s="5">
        <v>976</v>
      </c>
      <c r="J89" s="5">
        <v>527</v>
      </c>
      <c r="K89" s="5">
        <v>291</v>
      </c>
      <c r="L89" s="14">
        <f t="shared" si="40"/>
        <v>-236</v>
      </c>
      <c r="M89" s="15">
        <f t="shared" si="39"/>
        <v>-0.44781783681214421</v>
      </c>
      <c r="N89" s="11">
        <f t="shared" si="41"/>
        <v>1.0208333333333333</v>
      </c>
      <c r="O89" s="11">
        <f t="shared" si="42"/>
        <v>21.384615384615383</v>
      </c>
      <c r="P89" s="21"/>
    </row>
    <row r="90" spans="1:16" ht="12.6" customHeight="1" x14ac:dyDescent="0.2">
      <c r="A90" s="38" t="s">
        <v>71</v>
      </c>
      <c r="B90" s="39">
        <v>60</v>
      </c>
      <c r="C90" s="39">
        <v>40</v>
      </c>
      <c r="D90" s="39">
        <v>55</v>
      </c>
      <c r="E90" s="39">
        <v>5</v>
      </c>
      <c r="F90" s="39">
        <v>0</v>
      </c>
      <c r="G90" s="39">
        <v>15</v>
      </c>
      <c r="H90" s="39">
        <v>25</v>
      </c>
      <c r="I90" s="39">
        <v>30</v>
      </c>
      <c r="J90" s="39">
        <v>15</v>
      </c>
      <c r="K90" s="39">
        <v>12</v>
      </c>
      <c r="L90" s="40">
        <f t="shared" si="40"/>
        <v>-3</v>
      </c>
      <c r="M90" s="41">
        <f t="shared" si="39"/>
        <v>-0.2</v>
      </c>
      <c r="N90" s="42">
        <f t="shared" si="41"/>
        <v>-0.2</v>
      </c>
      <c r="O90" s="42">
        <f t="shared" si="42"/>
        <v>-0.8</v>
      </c>
      <c r="P90" s="58"/>
    </row>
    <row r="91" spans="1:16" x14ac:dyDescent="0.2">
      <c r="A91" s="6" t="s">
        <v>72</v>
      </c>
      <c r="B91" s="5">
        <v>552</v>
      </c>
      <c r="C91" s="5">
        <v>637</v>
      </c>
      <c r="D91" s="5">
        <v>430</v>
      </c>
      <c r="E91" s="5">
        <v>366</v>
      </c>
      <c r="F91" s="5">
        <v>453</v>
      </c>
      <c r="G91" s="5">
        <v>310</v>
      </c>
      <c r="H91" s="5">
        <v>294</v>
      </c>
      <c r="I91" s="5">
        <v>286</v>
      </c>
      <c r="J91" s="5">
        <v>240</v>
      </c>
      <c r="K91" s="5">
        <v>213</v>
      </c>
      <c r="L91" s="14">
        <f t="shared" si="40"/>
        <v>-27</v>
      </c>
      <c r="M91" s="15">
        <f t="shared" si="39"/>
        <v>-0.1125</v>
      </c>
      <c r="N91" s="11">
        <f t="shared" si="41"/>
        <v>-0.31290322580645163</v>
      </c>
      <c r="O91" s="11">
        <f t="shared" si="42"/>
        <v>-0.61413043478260865</v>
      </c>
      <c r="P91" s="21"/>
    </row>
    <row r="92" spans="1:16" x14ac:dyDescent="0.2">
      <c r="A92" s="38" t="s">
        <v>73</v>
      </c>
      <c r="B92" s="39">
        <v>144</v>
      </c>
      <c r="C92" s="39">
        <v>90</v>
      </c>
      <c r="D92" s="39">
        <v>119</v>
      </c>
      <c r="E92" s="39">
        <v>161</v>
      </c>
      <c r="F92" s="39">
        <v>174</v>
      </c>
      <c r="G92" s="39">
        <v>135</v>
      </c>
      <c r="H92" s="39">
        <v>120</v>
      </c>
      <c r="I92" s="39">
        <v>90</v>
      </c>
      <c r="J92" s="39">
        <v>48</v>
      </c>
      <c r="K92" s="39">
        <v>60</v>
      </c>
      <c r="L92" s="40">
        <f t="shared" si="40"/>
        <v>12</v>
      </c>
      <c r="M92" s="41">
        <f t="shared" si="39"/>
        <v>0.25</v>
      </c>
      <c r="N92" s="42">
        <f t="shared" si="41"/>
        <v>-0.55555555555555558</v>
      </c>
      <c r="O92" s="42">
        <f t="shared" si="42"/>
        <v>-0.58333333333333337</v>
      </c>
      <c r="P92" s="58"/>
    </row>
    <row r="93" spans="1:16" x14ac:dyDescent="0.2">
      <c r="A93" s="6" t="s">
        <v>74</v>
      </c>
      <c r="B93" s="5">
        <v>12</v>
      </c>
      <c r="C93" s="5">
        <v>39</v>
      </c>
      <c r="D93" s="5">
        <v>30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14">
        <f t="shared" si="40"/>
        <v>0</v>
      </c>
      <c r="M93" s="15" t="str">
        <f t="shared" si="39"/>
        <v>n/a</v>
      </c>
      <c r="N93" s="11" t="str">
        <f t="shared" si="41"/>
        <v>n/a</v>
      </c>
      <c r="O93" s="11">
        <f t="shared" si="42"/>
        <v>-1</v>
      </c>
      <c r="P93" s="21"/>
    </row>
    <row r="94" spans="1:16" x14ac:dyDescent="0.2">
      <c r="A94" s="38" t="s">
        <v>75</v>
      </c>
      <c r="B94" s="39">
        <v>30</v>
      </c>
      <c r="C94" s="39">
        <v>35</v>
      </c>
      <c r="D94" s="39">
        <v>10</v>
      </c>
      <c r="E94" s="39">
        <v>40</v>
      </c>
      <c r="F94" s="39">
        <v>0</v>
      </c>
      <c r="G94" s="39">
        <v>10</v>
      </c>
      <c r="H94" s="39">
        <v>5</v>
      </c>
      <c r="I94" s="39">
        <v>0</v>
      </c>
      <c r="J94" s="39">
        <v>0</v>
      </c>
      <c r="K94" s="39">
        <v>0</v>
      </c>
      <c r="L94" s="40">
        <f t="shared" si="40"/>
        <v>0</v>
      </c>
      <c r="M94" s="41" t="str">
        <f t="shared" si="39"/>
        <v>n/a</v>
      </c>
      <c r="N94" s="42">
        <f t="shared" si="41"/>
        <v>-1</v>
      </c>
      <c r="O94" s="42">
        <f t="shared" si="42"/>
        <v>-1</v>
      </c>
      <c r="P94" s="58"/>
    </row>
    <row r="95" spans="1:16" x14ac:dyDescent="0.2">
      <c r="A95" s="6" t="s">
        <v>76</v>
      </c>
      <c r="B95" s="5">
        <v>173</v>
      </c>
      <c r="C95" s="5">
        <v>256</v>
      </c>
      <c r="D95" s="5">
        <v>276</v>
      </c>
      <c r="E95" s="5">
        <v>258</v>
      </c>
      <c r="F95" s="5">
        <v>334</v>
      </c>
      <c r="G95" s="5">
        <v>272</v>
      </c>
      <c r="H95" s="5">
        <v>276</v>
      </c>
      <c r="I95" s="5">
        <v>303</v>
      </c>
      <c r="J95" s="5">
        <v>247</v>
      </c>
      <c r="K95" s="5">
        <v>306</v>
      </c>
      <c r="L95" s="14">
        <f t="shared" si="40"/>
        <v>59</v>
      </c>
      <c r="M95" s="15">
        <f t="shared" si="39"/>
        <v>0.23886639676113361</v>
      </c>
      <c r="N95" s="11">
        <f t="shared" si="41"/>
        <v>0.125</v>
      </c>
      <c r="O95" s="11">
        <f t="shared" si="42"/>
        <v>0.76878612716763006</v>
      </c>
      <c r="P95" s="21"/>
    </row>
    <row r="96" spans="1:16" x14ac:dyDescent="0.2">
      <c r="A96" s="38" t="s">
        <v>77</v>
      </c>
      <c r="B96" s="39">
        <v>58</v>
      </c>
      <c r="C96" s="39">
        <v>104</v>
      </c>
      <c r="D96" s="39">
        <v>98</v>
      </c>
      <c r="E96" s="39">
        <v>68</v>
      </c>
      <c r="F96" s="39">
        <v>63</v>
      </c>
      <c r="G96" s="39">
        <v>74</v>
      </c>
      <c r="H96" s="39">
        <v>54</v>
      </c>
      <c r="I96" s="39">
        <v>30</v>
      </c>
      <c r="J96" s="39">
        <v>27</v>
      </c>
      <c r="K96" s="39">
        <v>24</v>
      </c>
      <c r="L96" s="40">
        <f t="shared" si="40"/>
        <v>-3</v>
      </c>
      <c r="M96" s="41">
        <f t="shared" si="39"/>
        <v>-0.1111111111111111</v>
      </c>
      <c r="N96" s="42">
        <f t="shared" si="41"/>
        <v>-0.67567567567567566</v>
      </c>
      <c r="O96" s="42">
        <f t="shared" si="42"/>
        <v>-0.58620689655172409</v>
      </c>
      <c r="P96" s="58"/>
    </row>
    <row r="97" spans="1:16" x14ac:dyDescent="0.2">
      <c r="A97" s="6" t="s">
        <v>78</v>
      </c>
      <c r="B97" s="5">
        <v>26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14">
        <f t="shared" si="40"/>
        <v>0</v>
      </c>
      <c r="M97" s="15" t="str">
        <f t="shared" si="39"/>
        <v>n/a</v>
      </c>
      <c r="N97" s="11" t="str">
        <f t="shared" si="41"/>
        <v>n/a</v>
      </c>
      <c r="O97" s="11">
        <f t="shared" si="42"/>
        <v>-1</v>
      </c>
      <c r="P97" s="21"/>
    </row>
    <row r="98" spans="1:16" ht="12.6" customHeight="1" x14ac:dyDescent="0.2">
      <c r="A98" s="38" t="s">
        <v>79</v>
      </c>
      <c r="B98" s="39">
        <v>1919</v>
      </c>
      <c r="C98" s="39">
        <v>2021</v>
      </c>
      <c r="D98" s="39">
        <v>2011</v>
      </c>
      <c r="E98" s="39">
        <v>1885</v>
      </c>
      <c r="F98" s="39">
        <v>1772</v>
      </c>
      <c r="G98" s="39">
        <v>1511</v>
      </c>
      <c r="H98" s="39">
        <v>1396</v>
      </c>
      <c r="I98" s="39">
        <v>1588</v>
      </c>
      <c r="J98" s="39">
        <v>1205</v>
      </c>
      <c r="K98" s="39">
        <v>1317</v>
      </c>
      <c r="L98" s="40">
        <f t="shared" si="40"/>
        <v>112</v>
      </c>
      <c r="M98" s="41">
        <f t="shared" si="39"/>
        <v>9.294605809128631E-2</v>
      </c>
      <c r="N98" s="42">
        <f t="shared" si="41"/>
        <v>-0.128391793514229</v>
      </c>
      <c r="O98" s="42">
        <f t="shared" si="42"/>
        <v>-0.31370505471599791</v>
      </c>
      <c r="P98" s="58"/>
    </row>
    <row r="99" spans="1:16" ht="12.6" customHeight="1" x14ac:dyDescent="0.2">
      <c r="A99" s="6" t="s">
        <v>13</v>
      </c>
      <c r="B99" s="5">
        <v>0</v>
      </c>
      <c r="C99" s="5">
        <v>0</v>
      </c>
      <c r="D99" s="5">
        <v>0</v>
      </c>
      <c r="E99" s="5">
        <v>5</v>
      </c>
      <c r="F99" s="5">
        <v>20</v>
      </c>
      <c r="G99" s="5">
        <v>0</v>
      </c>
      <c r="H99" s="5">
        <v>0</v>
      </c>
      <c r="I99" s="5">
        <v>0</v>
      </c>
      <c r="J99" s="5">
        <v>15</v>
      </c>
      <c r="K99" s="5">
        <v>0</v>
      </c>
      <c r="L99" s="14">
        <f t="shared" ref="L99" si="43">K99-J99</f>
        <v>-15</v>
      </c>
      <c r="M99" s="15">
        <f t="shared" ref="M99" si="44">IFERROR((K99-J99)/J99,"n/a")</f>
        <v>-1</v>
      </c>
      <c r="N99" s="11" t="str">
        <f t="shared" si="41"/>
        <v>n/a</v>
      </c>
      <c r="O99" s="11" t="str">
        <f t="shared" si="42"/>
        <v>n/a</v>
      </c>
      <c r="P99" s="21"/>
    </row>
    <row r="100" spans="1:16" x14ac:dyDescent="0.2">
      <c r="A100" s="38" t="s">
        <v>149</v>
      </c>
      <c r="B100" s="39">
        <v>0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447</v>
      </c>
      <c r="K100" s="39">
        <v>573</v>
      </c>
      <c r="L100" s="40">
        <f t="shared" si="40"/>
        <v>126</v>
      </c>
      <c r="M100" s="41">
        <f t="shared" si="39"/>
        <v>0.28187919463087246</v>
      </c>
      <c r="N100" s="42" t="str">
        <f t="shared" si="41"/>
        <v>n/a</v>
      </c>
      <c r="O100" s="42" t="str">
        <f t="shared" si="42"/>
        <v>n/a</v>
      </c>
      <c r="P100" s="58"/>
    </row>
    <row r="101" spans="1:16" x14ac:dyDescent="0.2">
      <c r="A101" s="6" t="s">
        <v>80</v>
      </c>
      <c r="B101" s="5">
        <v>3519</v>
      </c>
      <c r="C101" s="5">
        <v>3289</v>
      </c>
      <c r="D101" s="5">
        <v>3356</v>
      </c>
      <c r="E101" s="5">
        <v>2991</v>
      </c>
      <c r="F101" s="5">
        <v>3303</v>
      </c>
      <c r="G101" s="5">
        <v>2061</v>
      </c>
      <c r="H101" s="5">
        <v>1656</v>
      </c>
      <c r="I101" s="5">
        <v>1763</v>
      </c>
      <c r="J101" s="5">
        <v>1755</v>
      </c>
      <c r="K101" s="5">
        <v>1653</v>
      </c>
      <c r="L101" s="14">
        <f t="shared" si="40"/>
        <v>-102</v>
      </c>
      <c r="M101" s="15">
        <f t="shared" si="39"/>
        <v>-5.8119658119658121E-2</v>
      </c>
      <c r="N101" s="11">
        <f t="shared" si="41"/>
        <v>-0.19796215429403202</v>
      </c>
      <c r="O101" s="11">
        <f t="shared" si="42"/>
        <v>-0.53026427962489342</v>
      </c>
      <c r="P101" s="21"/>
    </row>
    <row r="102" spans="1:16" x14ac:dyDescent="0.2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14"/>
      <c r="M102" s="15"/>
      <c r="N102" s="11"/>
      <c r="O102" s="11"/>
      <c r="P102" s="21"/>
    </row>
    <row r="103" spans="1:16" x14ac:dyDescent="0.2">
      <c r="A103" s="4" t="s">
        <v>24</v>
      </c>
      <c r="B103" s="18">
        <f>SUM(B104:B111)</f>
        <v>26023</v>
      </c>
      <c r="C103" s="18">
        <f t="shared" ref="C103" si="45">SUM(C104:C111)</f>
        <v>24372.5</v>
      </c>
      <c r="D103" s="18">
        <f t="shared" ref="D103:K103" si="46">SUM(D104:D111)</f>
        <v>24016</v>
      </c>
      <c r="E103" s="18">
        <f t="shared" si="46"/>
        <v>23317</v>
      </c>
      <c r="F103" s="18">
        <f t="shared" si="46"/>
        <v>21583</v>
      </c>
      <c r="G103" s="18">
        <f t="shared" si="46"/>
        <v>22087</v>
      </c>
      <c r="H103" s="18">
        <f t="shared" si="46"/>
        <v>21757.5</v>
      </c>
      <c r="I103" s="18">
        <f t="shared" si="46"/>
        <v>21699.5</v>
      </c>
      <c r="J103" s="18">
        <f t="shared" si="46"/>
        <v>21628.5</v>
      </c>
      <c r="K103" s="18">
        <f t="shared" si="46"/>
        <v>21649.5</v>
      </c>
      <c r="L103" s="19">
        <f>K103-J103</f>
        <v>21</v>
      </c>
      <c r="M103" s="20">
        <f t="shared" si="39"/>
        <v>9.7094111935640476E-4</v>
      </c>
      <c r="N103" s="21">
        <f>IFERROR((K103-G103)/G103,"n/a")</f>
        <v>-1.9808031873953004E-2</v>
      </c>
      <c r="O103" s="21">
        <f>IFERROR((K103-B103)/B103,"n/a")</f>
        <v>-0.16806286746339777</v>
      </c>
      <c r="P103" s="21"/>
    </row>
    <row r="104" spans="1:16" x14ac:dyDescent="0.2">
      <c r="A104" s="28" t="s">
        <v>82</v>
      </c>
      <c r="B104" s="29">
        <v>5332</v>
      </c>
      <c r="C104" s="29">
        <v>5389</v>
      </c>
      <c r="D104" s="29">
        <v>5292</v>
      </c>
      <c r="E104" s="29">
        <v>5028</v>
      </c>
      <c r="F104" s="29">
        <v>4777</v>
      </c>
      <c r="G104" s="29">
        <v>4764</v>
      </c>
      <c r="H104" s="29">
        <v>4591</v>
      </c>
      <c r="I104" s="29">
        <v>4515</v>
      </c>
      <c r="J104" s="29">
        <v>4864</v>
      </c>
      <c r="K104" s="29">
        <v>5100</v>
      </c>
      <c r="L104" s="31">
        <f t="shared" si="40"/>
        <v>236</v>
      </c>
      <c r="M104" s="32">
        <f t="shared" si="39"/>
        <v>4.8519736842105261E-2</v>
      </c>
      <c r="N104" s="33">
        <f>IFERROR((K104-G104)/G104,"n/a")</f>
        <v>7.0528967254408062E-2</v>
      </c>
      <c r="O104" s="42">
        <f>IFERROR((K104-B104)/B104,"n/a")</f>
        <v>-4.3510877719429859E-2</v>
      </c>
      <c r="P104" s="58"/>
    </row>
    <row r="105" spans="1:16" x14ac:dyDescent="0.2">
      <c r="A105" s="6" t="s">
        <v>83</v>
      </c>
      <c r="B105" s="5">
        <v>5135</v>
      </c>
      <c r="C105" s="5">
        <v>4720</v>
      </c>
      <c r="D105" s="5">
        <v>4354</v>
      </c>
      <c r="E105" s="5">
        <v>4141</v>
      </c>
      <c r="F105" s="5">
        <v>4082</v>
      </c>
      <c r="G105" s="5">
        <v>4470</v>
      </c>
      <c r="H105" s="5">
        <v>4221</v>
      </c>
      <c r="I105" s="5">
        <v>4253</v>
      </c>
      <c r="J105" s="5">
        <v>4114</v>
      </c>
      <c r="K105" s="5">
        <v>3894</v>
      </c>
      <c r="L105" s="14">
        <f t="shared" si="40"/>
        <v>-220</v>
      </c>
      <c r="M105" s="15">
        <f t="shared" si="39"/>
        <v>-5.3475935828877004E-2</v>
      </c>
      <c r="N105" s="11">
        <f t="shared" ref="N105:N111" si="47">IFERROR((K105-G105)/G105,"n/a")</f>
        <v>-0.12885906040268458</v>
      </c>
      <c r="O105" s="11">
        <f t="shared" ref="O105:O111" si="48">IFERROR((K105-B105)/B105,"n/a")</f>
        <v>-0.24167478091528724</v>
      </c>
      <c r="P105" s="21"/>
    </row>
    <row r="106" spans="1:16" x14ac:dyDescent="0.2">
      <c r="A106" s="28" t="s">
        <v>84</v>
      </c>
      <c r="B106" s="29">
        <v>1901</v>
      </c>
      <c r="C106" s="29">
        <v>1645.5</v>
      </c>
      <c r="D106" s="29">
        <v>1565</v>
      </c>
      <c r="E106" s="29">
        <v>1500</v>
      </c>
      <c r="F106" s="29">
        <v>1426</v>
      </c>
      <c r="G106" s="29">
        <v>1200</v>
      </c>
      <c r="H106" s="29">
        <v>1508.5</v>
      </c>
      <c r="I106" s="29">
        <v>1184.5</v>
      </c>
      <c r="J106" s="29">
        <v>1555.5</v>
      </c>
      <c r="K106" s="29">
        <v>1098.5</v>
      </c>
      <c r="L106" s="31">
        <f t="shared" si="40"/>
        <v>-457</v>
      </c>
      <c r="M106" s="32">
        <f t="shared" si="39"/>
        <v>-0.29379620700739312</v>
      </c>
      <c r="N106" s="33">
        <f t="shared" si="47"/>
        <v>-8.458333333333333E-2</v>
      </c>
      <c r="O106" s="42">
        <f t="shared" si="48"/>
        <v>-0.42214623882167279</v>
      </c>
      <c r="P106" s="58"/>
    </row>
    <row r="107" spans="1:16" x14ac:dyDescent="0.2">
      <c r="A107" s="6" t="s">
        <v>124</v>
      </c>
      <c r="B107" s="5">
        <v>89</v>
      </c>
      <c r="C107" s="5">
        <v>56</v>
      </c>
      <c r="D107" s="5">
        <v>52</v>
      </c>
      <c r="E107" s="5">
        <v>48</v>
      </c>
      <c r="F107" s="5">
        <v>13</v>
      </c>
      <c r="G107" s="5">
        <v>35</v>
      </c>
      <c r="H107" s="5">
        <v>21</v>
      </c>
      <c r="I107" s="5">
        <v>22</v>
      </c>
      <c r="J107" s="5">
        <v>21</v>
      </c>
      <c r="K107" s="5">
        <v>31</v>
      </c>
      <c r="L107" s="14">
        <f t="shared" si="40"/>
        <v>10</v>
      </c>
      <c r="M107" s="15">
        <f t="shared" si="39"/>
        <v>0.47619047619047616</v>
      </c>
      <c r="N107" s="11">
        <f t="shared" si="47"/>
        <v>-0.11428571428571428</v>
      </c>
      <c r="O107" s="11">
        <f t="shared" si="48"/>
        <v>-0.651685393258427</v>
      </c>
      <c r="P107" s="21"/>
    </row>
    <row r="108" spans="1:16" x14ac:dyDescent="0.2">
      <c r="A108" s="28" t="s">
        <v>85</v>
      </c>
      <c r="B108" s="29">
        <v>9284</v>
      </c>
      <c r="C108" s="29">
        <v>8330</v>
      </c>
      <c r="D108" s="29">
        <v>8682</v>
      </c>
      <c r="E108" s="29">
        <v>8477</v>
      </c>
      <c r="F108" s="29">
        <v>7568</v>
      </c>
      <c r="G108" s="29">
        <v>8039</v>
      </c>
      <c r="H108" s="29">
        <v>8056</v>
      </c>
      <c r="I108" s="29">
        <v>8191</v>
      </c>
      <c r="J108" s="29">
        <v>8059</v>
      </c>
      <c r="K108" s="29">
        <v>7993</v>
      </c>
      <c r="L108" s="31">
        <f t="shared" si="40"/>
        <v>-66</v>
      </c>
      <c r="M108" s="32">
        <f t="shared" si="39"/>
        <v>-8.1896016875542873E-3</v>
      </c>
      <c r="N108" s="33">
        <f t="shared" si="47"/>
        <v>-5.7221047393954472E-3</v>
      </c>
      <c r="O108" s="42">
        <f t="shared" si="48"/>
        <v>-0.13905644118914262</v>
      </c>
      <c r="P108" s="58"/>
    </row>
    <row r="109" spans="1:16" x14ac:dyDescent="0.2">
      <c r="A109" s="6" t="s">
        <v>86</v>
      </c>
      <c r="B109" s="5">
        <v>917</v>
      </c>
      <c r="C109" s="5">
        <v>903</v>
      </c>
      <c r="D109" s="5">
        <v>828</v>
      </c>
      <c r="E109" s="5">
        <v>750</v>
      </c>
      <c r="F109" s="5">
        <v>873</v>
      </c>
      <c r="G109" s="5">
        <v>687</v>
      </c>
      <c r="H109" s="5">
        <v>621</v>
      </c>
      <c r="I109" s="5">
        <v>424</v>
      </c>
      <c r="J109" s="5">
        <v>401</v>
      </c>
      <c r="K109" s="5">
        <v>617</v>
      </c>
      <c r="L109" s="14">
        <f t="shared" si="40"/>
        <v>216</v>
      </c>
      <c r="M109" s="15">
        <f t="shared" si="39"/>
        <v>0.53865336658354113</v>
      </c>
      <c r="N109" s="11">
        <f t="shared" si="47"/>
        <v>-0.10189228529839883</v>
      </c>
      <c r="O109" s="11">
        <f t="shared" si="48"/>
        <v>-0.32715376226826609</v>
      </c>
      <c r="P109" s="21"/>
    </row>
    <row r="110" spans="1:16" ht="12.6" customHeight="1" x14ac:dyDescent="0.2">
      <c r="A110" s="28" t="s">
        <v>87</v>
      </c>
      <c r="B110" s="29">
        <v>75</v>
      </c>
      <c r="C110" s="29">
        <v>27</v>
      </c>
      <c r="D110" s="29">
        <v>0</v>
      </c>
      <c r="E110" s="29">
        <v>0</v>
      </c>
      <c r="F110" s="29">
        <v>0</v>
      </c>
      <c r="G110" s="29">
        <v>0</v>
      </c>
      <c r="H110" s="29">
        <v>9</v>
      </c>
      <c r="I110" s="29">
        <v>0</v>
      </c>
      <c r="J110" s="29">
        <v>3</v>
      </c>
      <c r="K110" s="29">
        <v>3</v>
      </c>
      <c r="L110" s="31">
        <f t="shared" si="40"/>
        <v>0</v>
      </c>
      <c r="M110" s="32">
        <f t="shared" si="39"/>
        <v>0</v>
      </c>
      <c r="N110" s="33" t="str">
        <f t="shared" si="47"/>
        <v>n/a</v>
      </c>
      <c r="O110" s="42">
        <f t="shared" si="48"/>
        <v>-0.96</v>
      </c>
      <c r="P110" s="58"/>
    </row>
    <row r="111" spans="1:16" x14ac:dyDescent="0.2">
      <c r="A111" s="6" t="s">
        <v>88</v>
      </c>
      <c r="B111" s="5">
        <v>3290</v>
      </c>
      <c r="C111" s="5">
        <v>3302</v>
      </c>
      <c r="D111" s="5">
        <v>3243</v>
      </c>
      <c r="E111" s="5">
        <v>3373</v>
      </c>
      <c r="F111" s="5">
        <v>2844</v>
      </c>
      <c r="G111" s="5">
        <v>2892</v>
      </c>
      <c r="H111" s="5">
        <v>2730</v>
      </c>
      <c r="I111" s="5">
        <v>3110</v>
      </c>
      <c r="J111" s="5">
        <v>2611</v>
      </c>
      <c r="K111" s="5">
        <v>2913</v>
      </c>
      <c r="L111" s="14">
        <f t="shared" si="40"/>
        <v>302</v>
      </c>
      <c r="M111" s="15">
        <f t="shared" si="39"/>
        <v>0.1156644963615473</v>
      </c>
      <c r="N111" s="11">
        <f t="shared" si="47"/>
        <v>7.261410788381743E-3</v>
      </c>
      <c r="O111" s="11">
        <f t="shared" si="48"/>
        <v>-0.11458966565349545</v>
      </c>
      <c r="P111" s="21"/>
    </row>
    <row r="112" spans="1:16" x14ac:dyDescent="0.2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14"/>
      <c r="M112" s="15"/>
      <c r="N112" s="11"/>
      <c r="O112" s="11"/>
      <c r="P112" s="21"/>
    </row>
    <row r="113" spans="1:16" x14ac:dyDescent="0.2">
      <c r="A113" s="4" t="s">
        <v>25</v>
      </c>
      <c r="B113" s="18">
        <f>SUM(B114:B124)</f>
        <v>23140</v>
      </c>
      <c r="C113" s="18">
        <f t="shared" ref="C113" si="49">SUM(C114:C124)</f>
        <v>22719</v>
      </c>
      <c r="D113" s="18">
        <f t="shared" ref="D113:J113" si="50">SUM(D114:D124)</f>
        <v>22259.5</v>
      </c>
      <c r="E113" s="18">
        <f t="shared" si="50"/>
        <v>22983</v>
      </c>
      <c r="F113" s="18">
        <f t="shared" si="50"/>
        <v>22586</v>
      </c>
      <c r="G113" s="18">
        <f t="shared" si="50"/>
        <v>20496.5</v>
      </c>
      <c r="H113" s="18">
        <f t="shared" si="50"/>
        <v>20449.5</v>
      </c>
      <c r="I113" s="18">
        <f t="shared" si="50"/>
        <v>20395</v>
      </c>
      <c r="J113" s="18">
        <f t="shared" si="50"/>
        <v>21040</v>
      </c>
      <c r="K113" s="18">
        <f>SUM(K114:K124)</f>
        <v>22211.5</v>
      </c>
      <c r="L113" s="19">
        <f t="shared" ref="L113" si="51">K113-J113</f>
        <v>1171.5</v>
      </c>
      <c r="M113" s="20">
        <f t="shared" ref="M113" si="52">IFERROR((K113-J113)/J113,"n/a")</f>
        <v>5.5679657794676804E-2</v>
      </c>
      <c r="N113" s="21">
        <f>IFERROR((K113-G113)/G113,"n/a")</f>
        <v>8.3672822189154242E-2</v>
      </c>
      <c r="O113" s="21">
        <f>IFERROR((K113-B113)/B113,"n/a")</f>
        <v>-4.0125324114088159E-2</v>
      </c>
      <c r="P113" s="21"/>
    </row>
    <row r="114" spans="1:16" x14ac:dyDescent="0.2">
      <c r="A114" s="28" t="s">
        <v>89</v>
      </c>
      <c r="B114" s="29">
        <v>1680</v>
      </c>
      <c r="C114" s="29">
        <v>1627</v>
      </c>
      <c r="D114" s="29">
        <v>1631</v>
      </c>
      <c r="E114" s="29">
        <v>1680</v>
      </c>
      <c r="F114" s="29">
        <v>1812</v>
      </c>
      <c r="G114" s="29">
        <v>1648</v>
      </c>
      <c r="H114" s="29">
        <v>1528</v>
      </c>
      <c r="I114" s="29">
        <v>1710</v>
      </c>
      <c r="J114" s="29">
        <v>1738</v>
      </c>
      <c r="K114" s="29">
        <v>1906</v>
      </c>
      <c r="L114" s="31">
        <f t="shared" si="40"/>
        <v>168</v>
      </c>
      <c r="M114" s="32">
        <f t="shared" si="39"/>
        <v>9.6662830840046024E-2</v>
      </c>
      <c r="N114" s="33">
        <f>IFERROR((K114-G114)/G114,"n/a")</f>
        <v>0.15655339805825244</v>
      </c>
      <c r="O114" s="42">
        <f>IFERROR((K114-B114)/B114,"n/a")</f>
        <v>0.13452380952380952</v>
      </c>
      <c r="P114" s="58"/>
    </row>
    <row r="115" spans="1:16" x14ac:dyDescent="0.2">
      <c r="A115" s="6" t="s">
        <v>90</v>
      </c>
      <c r="B115" s="5">
        <v>4759</v>
      </c>
      <c r="C115" s="5">
        <v>4774</v>
      </c>
      <c r="D115" s="5">
        <v>4762</v>
      </c>
      <c r="E115" s="5">
        <v>5043</v>
      </c>
      <c r="F115" s="5">
        <v>4320</v>
      </c>
      <c r="G115" s="5">
        <v>4078</v>
      </c>
      <c r="H115" s="5">
        <v>4441</v>
      </c>
      <c r="I115" s="5">
        <v>4415</v>
      </c>
      <c r="J115" s="5">
        <v>4440</v>
      </c>
      <c r="K115" s="5">
        <v>4674</v>
      </c>
      <c r="L115" s="14">
        <f t="shared" si="40"/>
        <v>234</v>
      </c>
      <c r="M115" s="15">
        <f t="shared" si="39"/>
        <v>5.2702702702702706E-2</v>
      </c>
      <c r="N115" s="11">
        <f t="shared" ref="N115:N124" si="53">IFERROR((K115-G115)/G115,"n/a")</f>
        <v>0.14615007356547327</v>
      </c>
      <c r="O115" s="11">
        <f t="shared" ref="O115:O124" si="54">IFERROR((K115-B115)/B115,"n/a")</f>
        <v>-1.7860895146039085E-2</v>
      </c>
      <c r="P115" s="21"/>
    </row>
    <row r="116" spans="1:16" x14ac:dyDescent="0.2">
      <c r="A116" s="28" t="s">
        <v>91</v>
      </c>
      <c r="B116" s="29">
        <v>3543</v>
      </c>
      <c r="C116" s="29">
        <v>3286</v>
      </c>
      <c r="D116" s="29">
        <v>3212</v>
      </c>
      <c r="E116" s="29">
        <v>3195.5</v>
      </c>
      <c r="F116" s="29">
        <v>3204</v>
      </c>
      <c r="G116" s="29">
        <v>3118</v>
      </c>
      <c r="H116" s="29">
        <v>3054</v>
      </c>
      <c r="I116" s="29">
        <v>2955</v>
      </c>
      <c r="J116" s="29">
        <v>3297</v>
      </c>
      <c r="K116" s="29">
        <v>3435</v>
      </c>
      <c r="L116" s="31">
        <f t="shared" si="40"/>
        <v>138</v>
      </c>
      <c r="M116" s="32">
        <f t="shared" si="39"/>
        <v>4.1856232939035488E-2</v>
      </c>
      <c r="N116" s="33">
        <f t="shared" si="53"/>
        <v>0.10166773572803078</v>
      </c>
      <c r="O116" s="42">
        <f t="shared" si="54"/>
        <v>-3.0482641828958511E-2</v>
      </c>
      <c r="P116" s="58"/>
    </row>
    <row r="117" spans="1:16" x14ac:dyDescent="0.2">
      <c r="A117" s="6" t="s">
        <v>103</v>
      </c>
      <c r="B117" s="5">
        <v>29</v>
      </c>
      <c r="C117" s="5">
        <v>49</v>
      </c>
      <c r="D117" s="5">
        <v>54</v>
      </c>
      <c r="E117" s="5">
        <v>50</v>
      </c>
      <c r="F117" s="5">
        <v>62</v>
      </c>
      <c r="G117" s="5">
        <v>79</v>
      </c>
      <c r="H117" s="5">
        <v>121</v>
      </c>
      <c r="I117" s="5">
        <v>181</v>
      </c>
      <c r="J117" s="5">
        <v>212</v>
      </c>
      <c r="K117" s="5">
        <v>242</v>
      </c>
      <c r="L117" s="14">
        <f t="shared" si="40"/>
        <v>30</v>
      </c>
      <c r="M117" s="15">
        <f t="shared" si="39"/>
        <v>0.14150943396226415</v>
      </c>
      <c r="N117" s="11">
        <f t="shared" si="53"/>
        <v>2.0632911392405062</v>
      </c>
      <c r="O117" s="11">
        <f t="shared" si="54"/>
        <v>7.3448275862068968</v>
      </c>
      <c r="P117" s="21"/>
    </row>
    <row r="118" spans="1:16" ht="12.6" customHeight="1" x14ac:dyDescent="0.2">
      <c r="A118" s="28" t="s">
        <v>102</v>
      </c>
      <c r="B118" s="29">
        <v>0</v>
      </c>
      <c r="C118" s="29">
        <v>0</v>
      </c>
      <c r="D118" s="29">
        <v>168</v>
      </c>
      <c r="E118" s="29">
        <v>351</v>
      </c>
      <c r="F118" s="29">
        <v>387</v>
      </c>
      <c r="G118" s="29">
        <v>387</v>
      </c>
      <c r="H118" s="29">
        <v>429</v>
      </c>
      <c r="I118" s="29">
        <v>447</v>
      </c>
      <c r="J118" s="29">
        <v>435</v>
      </c>
      <c r="K118" s="29">
        <v>555</v>
      </c>
      <c r="L118" s="31">
        <f t="shared" si="40"/>
        <v>120</v>
      </c>
      <c r="M118" s="32">
        <f t="shared" si="39"/>
        <v>0.27586206896551724</v>
      </c>
      <c r="N118" s="33">
        <f t="shared" si="53"/>
        <v>0.43410852713178294</v>
      </c>
      <c r="O118" s="42" t="str">
        <f t="shared" si="54"/>
        <v>n/a</v>
      </c>
      <c r="P118" s="58"/>
    </row>
    <row r="119" spans="1:16" x14ac:dyDescent="0.2">
      <c r="A119" s="6" t="s">
        <v>107</v>
      </c>
      <c r="B119" s="5">
        <v>0</v>
      </c>
      <c r="C119" s="5">
        <v>0</v>
      </c>
      <c r="D119" s="5">
        <v>0</v>
      </c>
      <c r="E119" s="5">
        <v>108.5</v>
      </c>
      <c r="F119" s="5">
        <v>136.5</v>
      </c>
      <c r="G119" s="5">
        <v>177.5</v>
      </c>
      <c r="H119" s="5">
        <v>162</v>
      </c>
      <c r="I119" s="5">
        <v>144</v>
      </c>
      <c r="J119" s="5">
        <v>120.5</v>
      </c>
      <c r="K119" s="5">
        <v>149.5</v>
      </c>
      <c r="L119" s="14">
        <f t="shared" si="40"/>
        <v>29</v>
      </c>
      <c r="M119" s="15">
        <f t="shared" si="39"/>
        <v>0.24066390041493776</v>
      </c>
      <c r="N119" s="11">
        <f t="shared" si="53"/>
        <v>-0.15774647887323945</v>
      </c>
      <c r="O119" s="11" t="str">
        <f t="shared" si="54"/>
        <v>n/a</v>
      </c>
      <c r="P119" s="21"/>
    </row>
    <row r="120" spans="1:16" x14ac:dyDescent="0.2">
      <c r="A120" s="28" t="s">
        <v>92</v>
      </c>
      <c r="B120" s="29">
        <v>1266</v>
      </c>
      <c r="C120" s="29">
        <v>1467</v>
      </c>
      <c r="D120" s="29">
        <v>1265</v>
      </c>
      <c r="E120" s="29">
        <v>1267</v>
      </c>
      <c r="F120" s="29">
        <v>1307.5</v>
      </c>
      <c r="G120" s="29">
        <v>1223.5</v>
      </c>
      <c r="H120" s="29">
        <v>1328.5</v>
      </c>
      <c r="I120" s="29">
        <v>1494</v>
      </c>
      <c r="J120" s="29">
        <v>1273.5</v>
      </c>
      <c r="K120" s="29">
        <v>1272</v>
      </c>
      <c r="L120" s="31">
        <f t="shared" si="40"/>
        <v>-1.5</v>
      </c>
      <c r="M120" s="32">
        <f t="shared" si="39"/>
        <v>-1.1778563015312131E-3</v>
      </c>
      <c r="N120" s="33">
        <f t="shared" si="53"/>
        <v>3.9640375970576215E-2</v>
      </c>
      <c r="O120" s="42">
        <f t="shared" si="54"/>
        <v>4.7393364928909956E-3</v>
      </c>
      <c r="P120" s="58"/>
    </row>
    <row r="121" spans="1:16" x14ac:dyDescent="0.2">
      <c r="A121" s="6" t="s">
        <v>93</v>
      </c>
      <c r="B121" s="5">
        <v>4604</v>
      </c>
      <c r="C121" s="5">
        <v>4810</v>
      </c>
      <c r="D121" s="5">
        <v>4643</v>
      </c>
      <c r="E121" s="5">
        <v>4997</v>
      </c>
      <c r="F121" s="5">
        <v>5301</v>
      </c>
      <c r="G121" s="5">
        <v>4242</v>
      </c>
      <c r="H121" s="5">
        <v>4526</v>
      </c>
      <c r="I121" s="5">
        <v>4581</v>
      </c>
      <c r="J121" s="5">
        <v>4885</v>
      </c>
      <c r="K121" s="5">
        <v>4923</v>
      </c>
      <c r="L121" s="14">
        <f t="shared" si="40"/>
        <v>38</v>
      </c>
      <c r="M121" s="15">
        <f t="shared" si="39"/>
        <v>7.7789150460593655E-3</v>
      </c>
      <c r="N121" s="11">
        <f t="shared" si="53"/>
        <v>0.16053748231966053</v>
      </c>
      <c r="O121" s="11">
        <f t="shared" si="54"/>
        <v>6.9287576020851435E-2</v>
      </c>
      <c r="P121" s="21"/>
    </row>
    <row r="122" spans="1:16" x14ac:dyDescent="0.2">
      <c r="A122" s="28" t="s">
        <v>94</v>
      </c>
      <c r="B122" s="29">
        <v>408</v>
      </c>
      <c r="C122" s="29">
        <v>504</v>
      </c>
      <c r="D122" s="29">
        <v>495</v>
      </c>
      <c r="E122" s="29">
        <v>516</v>
      </c>
      <c r="F122" s="29">
        <v>549</v>
      </c>
      <c r="G122" s="29">
        <v>444</v>
      </c>
      <c r="H122" s="29">
        <v>351</v>
      </c>
      <c r="I122" s="29">
        <v>357</v>
      </c>
      <c r="J122" s="29">
        <v>406</v>
      </c>
      <c r="K122" s="29">
        <v>418</v>
      </c>
      <c r="L122" s="31">
        <f t="shared" si="40"/>
        <v>12</v>
      </c>
      <c r="M122" s="32">
        <f t="shared" si="39"/>
        <v>2.9556650246305417E-2</v>
      </c>
      <c r="N122" s="33">
        <f t="shared" si="53"/>
        <v>-5.8558558558558557E-2</v>
      </c>
      <c r="O122" s="42">
        <f t="shared" si="54"/>
        <v>2.4509803921568627E-2</v>
      </c>
      <c r="P122" s="58"/>
    </row>
    <row r="123" spans="1:16" x14ac:dyDescent="0.2">
      <c r="A123" s="6" t="s">
        <v>95</v>
      </c>
      <c r="B123" s="5">
        <v>3058</v>
      </c>
      <c r="C123" s="5">
        <v>2915</v>
      </c>
      <c r="D123" s="5">
        <v>2992.5</v>
      </c>
      <c r="E123" s="5">
        <v>3001</v>
      </c>
      <c r="F123" s="5">
        <v>3266</v>
      </c>
      <c r="G123" s="5">
        <v>3370.5</v>
      </c>
      <c r="H123" s="5">
        <v>2851</v>
      </c>
      <c r="I123" s="5">
        <v>2427</v>
      </c>
      <c r="J123" s="5">
        <v>2469</v>
      </c>
      <c r="K123" s="5">
        <v>2648</v>
      </c>
      <c r="L123" s="14">
        <f t="shared" si="40"/>
        <v>179</v>
      </c>
      <c r="M123" s="15">
        <f t="shared" si="39"/>
        <v>7.2498987444309437E-2</v>
      </c>
      <c r="N123" s="11">
        <f t="shared" si="53"/>
        <v>-0.21435988725708352</v>
      </c>
      <c r="O123" s="11">
        <f t="shared" si="54"/>
        <v>-0.1340745585349902</v>
      </c>
      <c r="P123" s="21"/>
    </row>
    <row r="124" spans="1:16" x14ac:dyDescent="0.2">
      <c r="A124" s="28" t="s">
        <v>96</v>
      </c>
      <c r="B124" s="29">
        <v>3793</v>
      </c>
      <c r="C124" s="29">
        <v>3287</v>
      </c>
      <c r="D124" s="29">
        <v>3037</v>
      </c>
      <c r="E124" s="29">
        <v>2774</v>
      </c>
      <c r="F124" s="29">
        <v>2241</v>
      </c>
      <c r="G124" s="29">
        <v>1729</v>
      </c>
      <c r="H124" s="29">
        <v>1658</v>
      </c>
      <c r="I124" s="29">
        <v>1684</v>
      </c>
      <c r="J124" s="29">
        <v>1764</v>
      </c>
      <c r="K124" s="29">
        <v>1989</v>
      </c>
      <c r="L124" s="31">
        <f t="shared" si="40"/>
        <v>225</v>
      </c>
      <c r="M124" s="32">
        <f t="shared" si="39"/>
        <v>0.12755102040816327</v>
      </c>
      <c r="N124" s="33">
        <f t="shared" si="53"/>
        <v>0.15037593984962405</v>
      </c>
      <c r="O124" s="42">
        <f t="shared" si="54"/>
        <v>-0.47561297126285262</v>
      </c>
      <c r="P124" s="58"/>
    </row>
    <row r="125" spans="1:16" x14ac:dyDescent="0.2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14"/>
      <c r="M125" s="15"/>
      <c r="N125" s="11"/>
      <c r="O125" s="11"/>
      <c r="P125" s="21"/>
    </row>
    <row r="126" spans="1:16" x14ac:dyDescent="0.2">
      <c r="A126" s="4" t="s">
        <v>26</v>
      </c>
      <c r="B126" s="18">
        <f t="shared" ref="B126:K126" si="55">SUM(B127:B127)</f>
        <v>536</v>
      </c>
      <c r="C126" s="18">
        <f t="shared" si="55"/>
        <v>682</v>
      </c>
      <c r="D126" s="18">
        <f t="shared" si="55"/>
        <v>351.5</v>
      </c>
      <c r="E126" s="18">
        <f t="shared" si="55"/>
        <v>381</v>
      </c>
      <c r="F126" s="18">
        <f t="shared" si="55"/>
        <v>135</v>
      </c>
      <c r="G126" s="18">
        <f t="shared" si="55"/>
        <v>371</v>
      </c>
      <c r="H126" s="18">
        <f t="shared" si="55"/>
        <v>464</v>
      </c>
      <c r="I126" s="18">
        <f t="shared" si="55"/>
        <v>436</v>
      </c>
      <c r="J126" s="18">
        <f t="shared" si="55"/>
        <v>566</v>
      </c>
      <c r="K126" s="18">
        <f t="shared" si="55"/>
        <v>477</v>
      </c>
      <c r="L126" s="19">
        <f>K126-J126</f>
        <v>-89</v>
      </c>
      <c r="M126" s="20">
        <f t="shared" ref="M126" si="56">IFERROR((K126-J126)/J126,"n/a")</f>
        <v>-0.15724381625441697</v>
      </c>
      <c r="N126" s="21">
        <f>IFERROR((K126-G126)/G126,"n/a")</f>
        <v>0.2857142857142857</v>
      </c>
      <c r="O126" s="21">
        <f>IFERROR((K126-B126)/B126,"n/a")</f>
        <v>-0.11007462686567164</v>
      </c>
      <c r="P126" s="21"/>
    </row>
    <row r="127" spans="1:16" x14ac:dyDescent="0.2">
      <c r="A127" s="38" t="s">
        <v>97</v>
      </c>
      <c r="B127" s="29">
        <v>536</v>
      </c>
      <c r="C127" s="29">
        <v>682</v>
      </c>
      <c r="D127" s="29">
        <v>351.5</v>
      </c>
      <c r="E127" s="29">
        <v>381</v>
      </c>
      <c r="F127" s="29">
        <v>135</v>
      </c>
      <c r="G127" s="29">
        <v>371</v>
      </c>
      <c r="H127" s="29">
        <v>464</v>
      </c>
      <c r="I127" s="29">
        <v>436</v>
      </c>
      <c r="J127" s="29">
        <v>566</v>
      </c>
      <c r="K127" s="29">
        <v>477</v>
      </c>
      <c r="L127" s="31">
        <f t="shared" si="40"/>
        <v>-89</v>
      </c>
      <c r="M127" s="32">
        <f t="shared" si="39"/>
        <v>-0.15724381625441697</v>
      </c>
      <c r="N127" s="33">
        <f>IFERROR((K127-G127)/G127,"n/a")</f>
        <v>0.2857142857142857</v>
      </c>
      <c r="O127" s="33">
        <f>IFERROR((K127-B127)/B127,"n/a")</f>
        <v>-0.11007462686567164</v>
      </c>
      <c r="P127" s="58"/>
    </row>
    <row r="128" spans="1:16" x14ac:dyDescent="0.2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14"/>
      <c r="M128" s="15"/>
      <c r="N128" s="11"/>
      <c r="O128" s="11"/>
      <c r="P128" s="21"/>
    </row>
    <row r="129" spans="1:16" x14ac:dyDescent="0.2">
      <c r="A129" s="4" t="s">
        <v>101</v>
      </c>
      <c r="B129" s="18">
        <f>SUM(B130:B131)</f>
        <v>422</v>
      </c>
      <c r="C129" s="18">
        <f t="shared" ref="C129" si="57">SUM(C130:C131)</f>
        <v>575</v>
      </c>
      <c r="D129" s="18">
        <f t="shared" ref="D129:J129" si="58">SUM(D130:D131)</f>
        <v>600</v>
      </c>
      <c r="E129" s="18">
        <f t="shared" si="58"/>
        <v>710.5</v>
      </c>
      <c r="F129" s="18">
        <f t="shared" si="58"/>
        <v>802</v>
      </c>
      <c r="G129" s="18">
        <f t="shared" si="58"/>
        <v>876.5</v>
      </c>
      <c r="H129" s="18">
        <f t="shared" si="58"/>
        <v>957.5</v>
      </c>
      <c r="I129" s="18">
        <f t="shared" si="58"/>
        <v>937.5</v>
      </c>
      <c r="J129" s="18">
        <f t="shared" si="58"/>
        <v>857</v>
      </c>
      <c r="K129" s="18">
        <f>SUM(K130:K131)</f>
        <v>839</v>
      </c>
      <c r="L129" s="19">
        <f>K129-J129</f>
        <v>-18</v>
      </c>
      <c r="M129" s="20">
        <f t="shared" si="39"/>
        <v>-2.1003500583430573E-2</v>
      </c>
      <c r="N129" s="21">
        <f>IFERROR((K129-G129)/G129,"n/a")</f>
        <v>-4.2783799201369078E-2</v>
      </c>
      <c r="O129" s="21">
        <f>IFERROR((K129-B129)/B129,"n/a")</f>
        <v>0.98815165876777256</v>
      </c>
      <c r="P129" s="21"/>
    </row>
    <row r="130" spans="1:16" ht="12.6" customHeight="1" x14ac:dyDescent="0.2">
      <c r="A130" s="28" t="s">
        <v>100</v>
      </c>
      <c r="B130" s="29">
        <v>317</v>
      </c>
      <c r="C130" s="29">
        <v>342</v>
      </c>
      <c r="D130" s="29">
        <v>287</v>
      </c>
      <c r="E130" s="29">
        <v>416</v>
      </c>
      <c r="F130" s="29">
        <v>507</v>
      </c>
      <c r="G130" s="29">
        <v>517</v>
      </c>
      <c r="H130" s="29">
        <v>491</v>
      </c>
      <c r="I130" s="29">
        <v>441</v>
      </c>
      <c r="J130" s="29">
        <v>364</v>
      </c>
      <c r="K130" s="29">
        <v>352</v>
      </c>
      <c r="L130" s="31">
        <f t="shared" si="40"/>
        <v>-12</v>
      </c>
      <c r="M130" s="32">
        <f t="shared" si="39"/>
        <v>-3.2967032967032968E-2</v>
      </c>
      <c r="N130" s="33">
        <f>IFERROR((K130-G130)/G130,"n/a")</f>
        <v>-0.31914893617021278</v>
      </c>
      <c r="O130" s="33">
        <f>IFERROR((K130-B130)/B130,"n/a")</f>
        <v>0.11041009463722397</v>
      </c>
      <c r="P130" s="58"/>
    </row>
    <row r="131" spans="1:16" x14ac:dyDescent="0.2">
      <c r="A131" s="6" t="s">
        <v>104</v>
      </c>
      <c r="B131">
        <v>105</v>
      </c>
      <c r="C131">
        <v>233</v>
      </c>
      <c r="D131">
        <v>313</v>
      </c>
      <c r="E131">
        <v>294.5</v>
      </c>
      <c r="F131">
        <v>295</v>
      </c>
      <c r="G131">
        <v>359.5</v>
      </c>
      <c r="H131" s="48">
        <v>466.5</v>
      </c>
      <c r="I131" s="48">
        <v>496.5</v>
      </c>
      <c r="J131" s="48">
        <v>493</v>
      </c>
      <c r="K131" s="5">
        <v>487</v>
      </c>
      <c r="L131" s="14">
        <f t="shared" si="40"/>
        <v>-6</v>
      </c>
      <c r="M131" s="15">
        <f t="shared" si="39"/>
        <v>-1.2170385395537525E-2</v>
      </c>
      <c r="N131" s="11">
        <f>IFERROR((K131-G131)/G131,"n/a")</f>
        <v>0.35465924895688455</v>
      </c>
      <c r="O131" s="11">
        <f>IFERROR((K131-B131)/B131,"n/a")</f>
        <v>3.638095238095238</v>
      </c>
      <c r="P131" s="21"/>
    </row>
    <row r="132" spans="1:16" x14ac:dyDescent="0.2">
      <c r="A132" t="s">
        <v>128</v>
      </c>
    </row>
  </sheetData>
  <sheetProtection algorithmName="SHA-512" hashValue="JpeO7TCLlalrqjNfrJPVaTUucHBHCXlyn8dtoXCQ+3aTUYNPLN3dS+XrLps38aiLHpIZelkbhryjlghtLnuRjQ==" saltValue="LLGjinmdgvYUwNwop8RQFg==" spinCount="100000" sheet="1" objects="1" scenarios="1"/>
  <printOptions horizontalCentered="1"/>
  <pageMargins left="0.2" right="0.2" top="0.75" bottom="0.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  <rowBreaks count="3" manualBreakCount="3">
    <brk id="40" max="16383" man="1"/>
    <brk id="80" max="16383" man="1"/>
    <brk id="112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CBA3B877-1ADE-4D8E-AAD1-2EF1D9788D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Course_CCGlevel_Spring!B6:K6</xm:f>
              <xm:sqref>P6</xm:sqref>
            </x14:sparkline>
          </x14:sparklines>
        </x14:sparklineGroup>
        <x14:sparklineGroup displayEmptyCellsAs="gap" high="1" xr2:uid="{C7B5E081-658A-4FE1-8769-3BB9A9674D8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Course_CCGlevel_Spring!B8:K8</xm:f>
              <xm:sqref>P8</xm:sqref>
            </x14:sparkline>
            <x14:sparkline>
              <xm:f>Course_CCGlevel_Spring!B9:K9</xm:f>
              <xm:sqref>P9</xm:sqref>
            </x14:sparkline>
            <x14:sparkline>
              <xm:f>Course_CCGlevel_Spring!B10:K10</xm:f>
              <xm:sqref>P10</xm:sqref>
            </x14:sparkline>
            <x14:sparkline>
              <xm:f>Course_CCGlevel_Spring!B11:K11</xm:f>
              <xm:sqref>P11</xm:sqref>
            </x14:sparkline>
            <x14:sparkline>
              <xm:f>Course_CCGlevel_Spring!B12:K12</xm:f>
              <xm:sqref>P12</xm:sqref>
            </x14:sparkline>
            <x14:sparkline>
              <xm:f>Course_CCGlevel_Spring!B13:K13</xm:f>
              <xm:sqref>P13</xm:sqref>
            </x14:sparkline>
            <x14:sparkline>
              <xm:f>Course_CCGlevel_Spring!B14:K14</xm:f>
              <xm:sqref>P14</xm:sqref>
            </x14:sparkline>
            <x14:sparkline>
              <xm:f>Course_CCGlevel_Spring!B15:K15</xm:f>
              <xm:sqref>P15</xm:sqref>
            </x14:sparkline>
            <x14:sparkline>
              <xm:f>Course_CCGlevel_Spring!B16:K16</xm:f>
              <xm:sqref>P16</xm:sqref>
            </x14:sparkline>
            <x14:sparkline>
              <xm:f>Course_CCGlevel_Spring!B17:K17</xm:f>
              <xm:sqref>P17</xm:sqref>
            </x14:sparkline>
            <x14:sparkline>
              <xm:f>Course_CCGlevel_Spring!B18:K18</xm:f>
              <xm:sqref>P18</xm:sqref>
            </x14:sparkline>
            <x14:sparkline>
              <xm:f>Course_CCGlevel_Spring!B19:K19</xm:f>
              <xm:sqref>P19</xm:sqref>
            </x14:sparkline>
            <x14:sparkline>
              <xm:f>Course_CCGlevel_Spring!B20:K20</xm:f>
              <xm:sqref>P20</xm:sqref>
            </x14:sparkline>
            <x14:sparkline>
              <xm:f>Course_CCGlevel_Spring!B21:K21</xm:f>
              <xm:sqref>P21</xm:sqref>
            </x14:sparkline>
            <x14:sparkline>
              <xm:f>Course_CCGlevel_Spring!B22:K22</xm:f>
              <xm:sqref>P22</xm:sqref>
            </x14:sparkline>
            <x14:sparkline>
              <xm:f>Course_CCGlevel_Spring!B23:K23</xm:f>
              <xm:sqref>P23</xm:sqref>
            </x14:sparkline>
            <x14:sparkline>
              <xm:f>Course_CCGlevel_Spring!B24:K24</xm:f>
              <xm:sqref>P24</xm:sqref>
            </x14:sparkline>
            <x14:sparkline>
              <xm:f>Course_CCGlevel_Spring!B25:K25</xm:f>
              <xm:sqref>P25</xm:sqref>
            </x14:sparkline>
            <x14:sparkline>
              <xm:f>Course_CCGlevel_Spring!B26:K26</xm:f>
              <xm:sqref>P26</xm:sqref>
            </x14:sparkline>
            <x14:sparkline>
              <xm:f>Course_CCGlevel_Spring!B27:K27</xm:f>
              <xm:sqref>P27</xm:sqref>
            </x14:sparkline>
            <x14:sparkline>
              <xm:f>Course_CCGlevel_Spring!B28:K28</xm:f>
              <xm:sqref>P28</xm:sqref>
            </x14:sparkline>
            <x14:sparkline>
              <xm:f>Course_CCGlevel_Spring!B29:K29</xm:f>
              <xm:sqref>P29</xm:sqref>
            </x14:sparkline>
            <x14:sparkline>
              <xm:f>Course_CCGlevel_Spring!B30:K30</xm:f>
              <xm:sqref>P30</xm:sqref>
            </x14:sparkline>
            <x14:sparkline>
              <xm:f>Course_CCGlevel_Spring!B31:K31</xm:f>
              <xm:sqref>P31</xm:sqref>
            </x14:sparkline>
            <x14:sparkline>
              <xm:f>Course_CCGlevel_Spring!B32:K32</xm:f>
              <xm:sqref>P32</xm:sqref>
            </x14:sparkline>
            <x14:sparkline>
              <xm:f>Course_CCGlevel_Spring!B33:K33</xm:f>
              <xm:sqref>P33</xm:sqref>
            </x14:sparkline>
            <x14:sparkline>
              <xm:f>Course_CCGlevel_Spring!B34:K34</xm:f>
              <xm:sqref>P34</xm:sqref>
            </x14:sparkline>
            <x14:sparkline>
              <xm:f>Course_CCGlevel_Spring!B35:K35</xm:f>
              <xm:sqref>P35</xm:sqref>
            </x14:sparkline>
            <x14:sparkline>
              <xm:f>Course_CCGlevel_Spring!B36:K36</xm:f>
              <xm:sqref>P36</xm:sqref>
            </x14:sparkline>
            <x14:sparkline>
              <xm:f>Course_CCGlevel_Spring!B37:K37</xm:f>
              <xm:sqref>P37</xm:sqref>
            </x14:sparkline>
            <x14:sparkline>
              <xm:f>Course_CCGlevel_Spring!B38:K38</xm:f>
              <xm:sqref>P38</xm:sqref>
            </x14:sparkline>
            <x14:sparkline>
              <xm:f>Course_CCGlevel_Spring!B39:K39</xm:f>
              <xm:sqref>P39</xm:sqref>
            </x14:sparkline>
            <x14:sparkline>
              <xm:f>Course_CCGlevel_Spring!B40:K40</xm:f>
              <xm:sqref>P40</xm:sqref>
            </x14:sparkline>
            <x14:sparkline>
              <xm:f>Course_CCGlevel_Spring!B41:K41</xm:f>
              <xm:sqref>P41</xm:sqref>
            </x14:sparkline>
            <x14:sparkline>
              <xm:f>Course_CCGlevel_Spring!B42:K42</xm:f>
              <xm:sqref>P42</xm:sqref>
            </x14:sparkline>
            <x14:sparkline>
              <xm:f>Course_CCGlevel_Spring!B43:K43</xm:f>
              <xm:sqref>P43</xm:sqref>
            </x14:sparkline>
            <x14:sparkline>
              <xm:f>Course_CCGlevel_Spring!B44:K44</xm:f>
              <xm:sqref>P44</xm:sqref>
            </x14:sparkline>
            <x14:sparkline>
              <xm:f>Course_CCGlevel_Spring!B45:K45</xm:f>
              <xm:sqref>P45</xm:sqref>
            </x14:sparkline>
            <x14:sparkline>
              <xm:f>Course_CCGlevel_Spring!B46:K46</xm:f>
              <xm:sqref>P46</xm:sqref>
            </x14:sparkline>
            <x14:sparkline>
              <xm:f>Course_CCGlevel_Spring!B47:K47</xm:f>
              <xm:sqref>P47</xm:sqref>
            </x14:sparkline>
            <x14:sparkline>
              <xm:f>Course_CCGlevel_Spring!B48:K48</xm:f>
              <xm:sqref>P48</xm:sqref>
            </x14:sparkline>
            <x14:sparkline>
              <xm:f>Course_CCGlevel_Spring!B49:K49</xm:f>
              <xm:sqref>P49</xm:sqref>
            </x14:sparkline>
            <x14:sparkline>
              <xm:f>Course_CCGlevel_Spring!B50:K50</xm:f>
              <xm:sqref>P50</xm:sqref>
            </x14:sparkline>
            <x14:sparkline>
              <xm:f>Course_CCGlevel_Spring!B51:K51</xm:f>
              <xm:sqref>P51</xm:sqref>
            </x14:sparkline>
            <x14:sparkline>
              <xm:f>Course_CCGlevel_Spring!B52:K52</xm:f>
              <xm:sqref>P52</xm:sqref>
            </x14:sparkline>
            <x14:sparkline>
              <xm:f>Course_CCGlevel_Spring!B53:K53</xm:f>
              <xm:sqref>P53</xm:sqref>
            </x14:sparkline>
            <x14:sparkline>
              <xm:f>Course_CCGlevel_Spring!B54:K54</xm:f>
              <xm:sqref>P54</xm:sqref>
            </x14:sparkline>
            <x14:sparkline>
              <xm:f>Course_CCGlevel_Spring!B55:K55</xm:f>
              <xm:sqref>P55</xm:sqref>
            </x14:sparkline>
            <x14:sparkline>
              <xm:f>Course_CCGlevel_Spring!B56:K56</xm:f>
              <xm:sqref>P56</xm:sqref>
            </x14:sparkline>
            <x14:sparkline>
              <xm:f>Course_CCGlevel_Spring!B57:K57</xm:f>
              <xm:sqref>P57</xm:sqref>
            </x14:sparkline>
            <x14:sparkline>
              <xm:f>Course_CCGlevel_Spring!B58:K58</xm:f>
              <xm:sqref>P58</xm:sqref>
            </x14:sparkline>
            <x14:sparkline>
              <xm:f>Course_CCGlevel_Spring!B59:K59</xm:f>
              <xm:sqref>P59</xm:sqref>
            </x14:sparkline>
            <x14:sparkline>
              <xm:f>Course_CCGlevel_Spring!B60:K60</xm:f>
              <xm:sqref>P60</xm:sqref>
            </x14:sparkline>
            <x14:sparkline>
              <xm:f>Course_CCGlevel_Spring!B61:K61</xm:f>
              <xm:sqref>P61</xm:sqref>
            </x14:sparkline>
            <x14:sparkline>
              <xm:f>Course_CCGlevel_Spring!B62:K62</xm:f>
              <xm:sqref>P62</xm:sqref>
            </x14:sparkline>
            <x14:sparkline>
              <xm:f>Course_CCGlevel_Spring!B63:K63</xm:f>
              <xm:sqref>P63</xm:sqref>
            </x14:sparkline>
            <x14:sparkline>
              <xm:f>Course_CCGlevel_Spring!B64:K64</xm:f>
              <xm:sqref>P64</xm:sqref>
            </x14:sparkline>
            <x14:sparkline>
              <xm:f>Course_CCGlevel_Spring!B65:K65</xm:f>
              <xm:sqref>P65</xm:sqref>
            </x14:sparkline>
            <x14:sparkline>
              <xm:f>Course_CCGlevel_Spring!B66:K66</xm:f>
              <xm:sqref>P66</xm:sqref>
            </x14:sparkline>
            <x14:sparkline>
              <xm:f>Course_CCGlevel_Spring!B67:K67</xm:f>
              <xm:sqref>P67</xm:sqref>
            </x14:sparkline>
            <x14:sparkline>
              <xm:f>Course_CCGlevel_Spring!B68:K68</xm:f>
              <xm:sqref>P68</xm:sqref>
            </x14:sparkline>
            <x14:sparkline>
              <xm:f>Course_CCGlevel_Spring!B69:K69</xm:f>
              <xm:sqref>P69</xm:sqref>
            </x14:sparkline>
            <x14:sparkline>
              <xm:f>Course_CCGlevel_Spring!B70:K70</xm:f>
              <xm:sqref>P70</xm:sqref>
            </x14:sparkline>
            <x14:sparkline>
              <xm:f>Course_CCGlevel_Spring!B71:K71</xm:f>
              <xm:sqref>P71</xm:sqref>
            </x14:sparkline>
            <x14:sparkline>
              <xm:f>Course_CCGlevel_Spring!B72:K72</xm:f>
              <xm:sqref>P72</xm:sqref>
            </x14:sparkline>
            <x14:sparkline>
              <xm:f>Course_CCGlevel_Spring!B73:K73</xm:f>
              <xm:sqref>P73</xm:sqref>
            </x14:sparkline>
            <x14:sparkline>
              <xm:f>Course_CCGlevel_Spring!B74:K74</xm:f>
              <xm:sqref>P74</xm:sqref>
            </x14:sparkline>
            <x14:sparkline>
              <xm:f>Course_CCGlevel_Spring!B75:K75</xm:f>
              <xm:sqref>P75</xm:sqref>
            </x14:sparkline>
            <x14:sparkline>
              <xm:f>Course_CCGlevel_Spring!B76:K76</xm:f>
              <xm:sqref>P76</xm:sqref>
            </x14:sparkline>
            <x14:sparkline>
              <xm:f>Course_CCGlevel_Spring!B77:K77</xm:f>
              <xm:sqref>P77</xm:sqref>
            </x14:sparkline>
            <x14:sparkline>
              <xm:f>Course_CCGlevel_Spring!B78:K78</xm:f>
              <xm:sqref>P78</xm:sqref>
            </x14:sparkline>
            <x14:sparkline>
              <xm:f>Course_CCGlevel_Spring!B79:K79</xm:f>
              <xm:sqref>P79</xm:sqref>
            </x14:sparkline>
            <x14:sparkline>
              <xm:f>Course_CCGlevel_Spring!B80:K80</xm:f>
              <xm:sqref>P80</xm:sqref>
            </x14:sparkline>
            <x14:sparkline>
              <xm:f>Course_CCGlevel_Spring!B81:K81</xm:f>
              <xm:sqref>P81</xm:sqref>
            </x14:sparkline>
            <x14:sparkline>
              <xm:f>Course_CCGlevel_Spring!B82:K82</xm:f>
              <xm:sqref>P82</xm:sqref>
            </x14:sparkline>
            <x14:sparkline>
              <xm:f>Course_CCGlevel_Spring!B83:K83</xm:f>
              <xm:sqref>P83</xm:sqref>
            </x14:sparkline>
            <x14:sparkline>
              <xm:f>Course_CCGlevel_Spring!B84:K84</xm:f>
              <xm:sqref>P84</xm:sqref>
            </x14:sparkline>
            <x14:sparkline>
              <xm:f>Course_CCGlevel_Spring!B85:K85</xm:f>
              <xm:sqref>P85</xm:sqref>
            </x14:sparkline>
            <x14:sparkline>
              <xm:f>Course_CCGlevel_Spring!B86:K86</xm:f>
              <xm:sqref>P86</xm:sqref>
            </x14:sparkline>
            <x14:sparkline>
              <xm:f>Course_CCGlevel_Spring!B87:K87</xm:f>
              <xm:sqref>P87</xm:sqref>
            </x14:sparkline>
            <x14:sparkline>
              <xm:f>Course_CCGlevel_Spring!B88:K88</xm:f>
              <xm:sqref>P88</xm:sqref>
            </x14:sparkline>
            <x14:sparkline>
              <xm:f>Course_CCGlevel_Spring!B89:K89</xm:f>
              <xm:sqref>P89</xm:sqref>
            </x14:sparkline>
            <x14:sparkline>
              <xm:f>Course_CCGlevel_Spring!B90:K90</xm:f>
              <xm:sqref>P90</xm:sqref>
            </x14:sparkline>
            <x14:sparkline>
              <xm:f>Course_CCGlevel_Spring!B91:K91</xm:f>
              <xm:sqref>P91</xm:sqref>
            </x14:sparkline>
            <x14:sparkline>
              <xm:f>Course_CCGlevel_Spring!B92:K92</xm:f>
              <xm:sqref>P92</xm:sqref>
            </x14:sparkline>
            <x14:sparkline>
              <xm:f>Course_CCGlevel_Spring!B93:K93</xm:f>
              <xm:sqref>P93</xm:sqref>
            </x14:sparkline>
            <x14:sparkline>
              <xm:f>Course_CCGlevel_Spring!B94:K94</xm:f>
              <xm:sqref>P94</xm:sqref>
            </x14:sparkline>
            <x14:sparkline>
              <xm:f>Course_CCGlevel_Spring!B95:K95</xm:f>
              <xm:sqref>P95</xm:sqref>
            </x14:sparkline>
            <x14:sparkline>
              <xm:f>Course_CCGlevel_Spring!B96:K96</xm:f>
              <xm:sqref>P96</xm:sqref>
            </x14:sparkline>
            <x14:sparkline>
              <xm:f>Course_CCGlevel_Spring!B97:K97</xm:f>
              <xm:sqref>P97</xm:sqref>
            </x14:sparkline>
            <x14:sparkline>
              <xm:f>Course_CCGlevel_Spring!B98:K98</xm:f>
              <xm:sqref>P98</xm:sqref>
            </x14:sparkline>
            <x14:sparkline>
              <xm:f>Course_CCGlevel_Spring!B99:K99</xm:f>
              <xm:sqref>P99</xm:sqref>
            </x14:sparkline>
            <x14:sparkline>
              <xm:f>Course_CCGlevel_Spring!B100:K100</xm:f>
              <xm:sqref>P100</xm:sqref>
            </x14:sparkline>
            <x14:sparkline>
              <xm:f>Course_CCGlevel_Spring!B101:K101</xm:f>
              <xm:sqref>P101</xm:sqref>
            </x14:sparkline>
            <x14:sparkline>
              <xm:f>Course_CCGlevel_Spring!B102:K102</xm:f>
              <xm:sqref>P102</xm:sqref>
            </x14:sparkline>
            <x14:sparkline>
              <xm:f>Course_CCGlevel_Spring!B103:K103</xm:f>
              <xm:sqref>P103</xm:sqref>
            </x14:sparkline>
            <x14:sparkline>
              <xm:f>Course_CCGlevel_Spring!B104:K104</xm:f>
              <xm:sqref>P104</xm:sqref>
            </x14:sparkline>
            <x14:sparkline>
              <xm:f>Course_CCGlevel_Spring!B105:K105</xm:f>
              <xm:sqref>P105</xm:sqref>
            </x14:sparkline>
            <x14:sparkline>
              <xm:f>Course_CCGlevel_Spring!B106:K106</xm:f>
              <xm:sqref>P106</xm:sqref>
            </x14:sparkline>
            <x14:sparkline>
              <xm:f>Course_CCGlevel_Spring!B107:K107</xm:f>
              <xm:sqref>P107</xm:sqref>
            </x14:sparkline>
            <x14:sparkline>
              <xm:f>Course_CCGlevel_Spring!B108:K108</xm:f>
              <xm:sqref>P108</xm:sqref>
            </x14:sparkline>
            <x14:sparkline>
              <xm:f>Course_CCGlevel_Spring!B109:K109</xm:f>
              <xm:sqref>P109</xm:sqref>
            </x14:sparkline>
            <x14:sparkline>
              <xm:f>Course_CCGlevel_Spring!B110:K110</xm:f>
              <xm:sqref>P110</xm:sqref>
            </x14:sparkline>
            <x14:sparkline>
              <xm:f>Course_CCGlevel_Spring!B111:K111</xm:f>
              <xm:sqref>P111</xm:sqref>
            </x14:sparkline>
            <x14:sparkline>
              <xm:f>Course_CCGlevel_Spring!B112:K112</xm:f>
              <xm:sqref>P112</xm:sqref>
            </x14:sparkline>
            <x14:sparkline>
              <xm:f>Course_CCGlevel_Spring!B113:K113</xm:f>
              <xm:sqref>P113</xm:sqref>
            </x14:sparkline>
            <x14:sparkline>
              <xm:f>Course_CCGlevel_Spring!B114:K114</xm:f>
              <xm:sqref>P114</xm:sqref>
            </x14:sparkline>
            <x14:sparkline>
              <xm:f>Course_CCGlevel_Spring!B115:K115</xm:f>
              <xm:sqref>P115</xm:sqref>
            </x14:sparkline>
            <x14:sparkline>
              <xm:f>Course_CCGlevel_Spring!B116:K116</xm:f>
              <xm:sqref>P116</xm:sqref>
            </x14:sparkline>
            <x14:sparkline>
              <xm:f>Course_CCGlevel_Spring!B117:K117</xm:f>
              <xm:sqref>P117</xm:sqref>
            </x14:sparkline>
            <x14:sparkline>
              <xm:f>Course_CCGlevel_Spring!B118:K118</xm:f>
              <xm:sqref>P118</xm:sqref>
            </x14:sparkline>
            <x14:sparkline>
              <xm:f>Course_CCGlevel_Spring!B119:K119</xm:f>
              <xm:sqref>P119</xm:sqref>
            </x14:sparkline>
            <x14:sparkline>
              <xm:f>Course_CCGlevel_Spring!B120:K120</xm:f>
              <xm:sqref>P120</xm:sqref>
            </x14:sparkline>
            <x14:sparkline>
              <xm:f>Course_CCGlevel_Spring!B121:K121</xm:f>
              <xm:sqref>P121</xm:sqref>
            </x14:sparkline>
            <x14:sparkline>
              <xm:f>Course_CCGlevel_Spring!B122:K122</xm:f>
              <xm:sqref>P122</xm:sqref>
            </x14:sparkline>
            <x14:sparkline>
              <xm:f>Course_CCGlevel_Spring!B123:K123</xm:f>
              <xm:sqref>P123</xm:sqref>
            </x14:sparkline>
            <x14:sparkline>
              <xm:f>Course_CCGlevel_Spring!B124:K124</xm:f>
              <xm:sqref>P124</xm:sqref>
            </x14:sparkline>
            <x14:sparkline>
              <xm:f>Course_CCGlevel_Spring!B125:K125</xm:f>
              <xm:sqref>P125</xm:sqref>
            </x14:sparkline>
            <x14:sparkline>
              <xm:f>Course_CCGlevel_Spring!B126:K126</xm:f>
              <xm:sqref>P126</xm:sqref>
            </x14:sparkline>
            <x14:sparkline>
              <xm:f>Course_CCGlevel_Spring!B127:K127</xm:f>
              <xm:sqref>P127</xm:sqref>
            </x14:sparkline>
            <x14:sparkline>
              <xm:f>Course_CCGlevel_Spring!B128:K128</xm:f>
              <xm:sqref>P128</xm:sqref>
            </x14:sparkline>
            <x14:sparkline>
              <xm:f>Course_CCGlevel_Spring!B129:K129</xm:f>
              <xm:sqref>P129</xm:sqref>
            </x14:sparkline>
            <x14:sparkline>
              <xm:f>Course_CCGlevel_Spring!B130:K130</xm:f>
              <xm:sqref>P130</xm:sqref>
            </x14:sparkline>
            <x14:sparkline>
              <xm:f>Course_CCGlevel_Spring!B131:K131</xm:f>
              <xm:sqref>P131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22"/>
  <sheetViews>
    <sheetView showGridLines="0" workbookViewId="0">
      <pane ySplit="5" topLeftCell="A6" activePane="bottomLeft" state="frozen"/>
      <selection pane="bottomLeft"/>
    </sheetView>
  </sheetViews>
  <sheetFormatPr defaultColWidth="9.33203125" defaultRowHeight="11.25" x14ac:dyDescent="0.2"/>
  <cols>
    <col min="1" max="1" width="35.6640625" customWidth="1"/>
    <col min="2" max="3" width="8.1640625" customWidth="1"/>
    <col min="4" max="4" width="7.6640625" customWidth="1"/>
    <col min="5" max="5" width="8.5" customWidth="1"/>
    <col min="6" max="6" width="8.33203125" customWidth="1"/>
    <col min="7" max="7" width="8.6640625" customWidth="1"/>
    <col min="8" max="8" width="7.33203125" customWidth="1"/>
    <col min="9" max="9" width="8.33203125" customWidth="1"/>
    <col min="10" max="10" width="8.1640625" customWidth="1"/>
    <col min="11" max="11" width="9.83203125" customWidth="1"/>
    <col min="12" max="12" width="6.1640625" bestFit="1" customWidth="1"/>
    <col min="13" max="13" width="8.33203125" bestFit="1" customWidth="1"/>
    <col min="14" max="14" width="8.1640625" bestFit="1" customWidth="1"/>
    <col min="15" max="15" width="8" bestFit="1" customWidth="1"/>
    <col min="16" max="16" width="9" bestFit="1" customWidth="1"/>
    <col min="17" max="23" width="9.33203125" style="7"/>
  </cols>
  <sheetData>
    <row r="1" spans="1:23" ht="18" x14ac:dyDescent="0.25">
      <c r="A1" s="1" t="s">
        <v>117</v>
      </c>
    </row>
    <row r="2" spans="1:23" x14ac:dyDescent="0.2">
      <c r="A2" t="s">
        <v>99</v>
      </c>
    </row>
    <row r="3" spans="1:23" x14ac:dyDescent="0.2">
      <c r="A3" s="53" t="s">
        <v>30</v>
      </c>
      <c r="B3" s="2"/>
      <c r="C3" s="2"/>
      <c r="D3" s="2"/>
      <c r="E3" s="2"/>
      <c r="F3" s="2"/>
      <c r="G3" s="2"/>
      <c r="H3" s="2"/>
      <c r="I3" s="2"/>
      <c r="J3" s="2"/>
      <c r="K3" s="2"/>
      <c r="L3" s="52"/>
      <c r="M3" s="2"/>
      <c r="N3" s="2"/>
      <c r="O3" s="2"/>
      <c r="P3" s="2"/>
    </row>
    <row r="4" spans="1:23" x14ac:dyDescent="0.2">
      <c r="A4" s="54"/>
      <c r="B4" s="2" t="s">
        <v>167</v>
      </c>
      <c r="C4" s="2"/>
      <c r="D4" s="2"/>
      <c r="E4" s="2"/>
      <c r="F4" s="2"/>
      <c r="G4" s="2"/>
      <c r="H4" s="2"/>
      <c r="I4" s="2"/>
      <c r="J4" s="2"/>
      <c r="K4" s="2"/>
      <c r="L4" s="55" t="s">
        <v>160</v>
      </c>
      <c r="M4" s="56" t="s">
        <v>161</v>
      </c>
      <c r="N4" s="57" t="s">
        <v>162</v>
      </c>
      <c r="O4" s="2"/>
      <c r="P4" s="2" t="s">
        <v>163</v>
      </c>
      <c r="W4"/>
    </row>
    <row r="5" spans="1:23" x14ac:dyDescent="0.2">
      <c r="A5" s="3" t="s">
        <v>0</v>
      </c>
      <c r="B5" s="50">
        <v>2017</v>
      </c>
      <c r="C5" s="50">
        <v>2018</v>
      </c>
      <c r="D5" s="50">
        <v>2019</v>
      </c>
      <c r="E5" s="59" t="s">
        <v>127</v>
      </c>
      <c r="F5" s="50">
        <v>2021</v>
      </c>
      <c r="G5" s="50">
        <v>2022</v>
      </c>
      <c r="H5" s="50">
        <v>2023</v>
      </c>
      <c r="I5" s="50">
        <v>2024</v>
      </c>
      <c r="J5" s="50">
        <v>2025</v>
      </c>
      <c r="K5" s="50">
        <v>2026</v>
      </c>
      <c r="L5" s="16" t="s">
        <v>172</v>
      </c>
      <c r="M5" s="17"/>
      <c r="N5" s="13" t="s">
        <v>174</v>
      </c>
      <c r="O5" s="13" t="s">
        <v>173</v>
      </c>
      <c r="P5" s="50" t="s">
        <v>166</v>
      </c>
      <c r="W5"/>
    </row>
    <row r="6" spans="1:23" x14ac:dyDescent="0.2">
      <c r="A6" s="4" t="s">
        <v>1</v>
      </c>
      <c r="B6" s="18">
        <f>SUM(B8,B27,B39,B50,B65,B80,B95,B104,B116,B119)</f>
        <v>25615.5</v>
      </c>
      <c r="C6" s="18">
        <f t="shared" ref="C6:K6" si="0">SUM(C8,C27,C39,C50,C65,C80,C95,C104,C116,C119)</f>
        <v>25297</v>
      </c>
      <c r="D6" s="18">
        <f t="shared" si="0"/>
        <v>26923.5</v>
      </c>
      <c r="E6" s="18">
        <f t="shared" si="0"/>
        <v>30556.5</v>
      </c>
      <c r="F6" s="18">
        <f t="shared" si="0"/>
        <v>28636</v>
      </c>
      <c r="G6" s="18">
        <f t="shared" si="0"/>
        <v>29729.5</v>
      </c>
      <c r="H6" s="18">
        <f t="shared" si="0"/>
        <v>30677.5</v>
      </c>
      <c r="I6" s="18">
        <f t="shared" si="0"/>
        <v>30557.25</v>
      </c>
      <c r="J6" s="18">
        <f t="shared" si="0"/>
        <v>30519.75</v>
      </c>
      <c r="K6" s="18">
        <f t="shared" si="0"/>
        <v>29017</v>
      </c>
      <c r="L6" s="45">
        <f>K6-J6</f>
        <v>-1502.75</v>
      </c>
      <c r="M6" s="20">
        <f t="shared" ref="M6" si="1">IFERROR((K6-J6)/J6,"n/a")</f>
        <v>-4.9238607786761035E-2</v>
      </c>
      <c r="N6" s="46">
        <f>IFERROR((K6-G6)/G6,"n/a")</f>
        <v>-2.3966094283455825E-2</v>
      </c>
      <c r="O6" s="46">
        <f>IFERROR((K6-B6)/B6,"n/a")</f>
        <v>0.1327906931350159</v>
      </c>
      <c r="P6" s="21"/>
      <c r="W6"/>
    </row>
    <row r="7" spans="1:23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14"/>
      <c r="M7" s="15"/>
      <c r="N7" s="11"/>
      <c r="O7" s="11"/>
      <c r="P7" s="21"/>
    </row>
    <row r="8" spans="1:23" x14ac:dyDescent="0.2">
      <c r="A8" s="4" t="s">
        <v>19</v>
      </c>
      <c r="B8" s="18">
        <f>SUM(B9:B25)</f>
        <v>4238</v>
      </c>
      <c r="C8" s="18">
        <f t="shared" ref="C8:K8" si="2">SUM(C9:C25)</f>
        <v>3835</v>
      </c>
      <c r="D8" s="18">
        <f t="shared" si="2"/>
        <v>3713</v>
      </c>
      <c r="E8" s="18">
        <f t="shared" si="2"/>
        <v>4203</v>
      </c>
      <c r="F8" s="18">
        <f t="shared" si="2"/>
        <v>3901</v>
      </c>
      <c r="G8" s="18">
        <f t="shared" si="2"/>
        <v>4390</v>
      </c>
      <c r="H8" s="18">
        <f t="shared" si="2"/>
        <v>4439.5</v>
      </c>
      <c r="I8" s="18">
        <f t="shared" si="2"/>
        <v>4738</v>
      </c>
      <c r="J8" s="18">
        <f t="shared" si="2"/>
        <v>4988</v>
      </c>
      <c r="K8" s="18">
        <f t="shared" si="2"/>
        <v>5061</v>
      </c>
      <c r="L8" s="19">
        <f t="shared" ref="L8:L69" si="3">K8-J8</f>
        <v>73</v>
      </c>
      <c r="M8" s="20">
        <f t="shared" ref="M8:M69" si="4">IFERROR((K8-J8)/J8,"n/a")</f>
        <v>1.4635124298315958E-2</v>
      </c>
      <c r="N8" s="21">
        <f>IFERROR((K8-G8)/G8,"n/a")</f>
        <v>0.15284738041002277</v>
      </c>
      <c r="O8" s="21">
        <f t="shared" ref="O8:O69" si="5">IFERROR((K8-B8)/B8,"n/a")</f>
        <v>0.19419537517697028</v>
      </c>
      <c r="P8" s="21"/>
    </row>
    <row r="9" spans="1:23" x14ac:dyDescent="0.2">
      <c r="A9" s="28" t="s">
        <v>33</v>
      </c>
      <c r="B9" s="30">
        <v>504</v>
      </c>
      <c r="C9" s="30">
        <v>412</v>
      </c>
      <c r="D9" s="30">
        <v>202</v>
      </c>
      <c r="E9" s="30">
        <v>288</v>
      </c>
      <c r="F9" s="30">
        <v>294</v>
      </c>
      <c r="G9" s="30">
        <v>320</v>
      </c>
      <c r="H9" s="30">
        <v>263</v>
      </c>
      <c r="I9" s="30">
        <v>369</v>
      </c>
      <c r="J9" s="30">
        <v>288</v>
      </c>
      <c r="K9" s="30">
        <v>339</v>
      </c>
      <c r="L9" s="31">
        <f t="shared" si="3"/>
        <v>51</v>
      </c>
      <c r="M9" s="32">
        <f t="shared" si="4"/>
        <v>0.17708333333333334</v>
      </c>
      <c r="N9" s="33">
        <f t="shared" ref="N9:N69" si="6">IFERROR((K9-G9)/G9,"n/a")</f>
        <v>5.9374999999999997E-2</v>
      </c>
      <c r="O9" s="33">
        <f t="shared" si="5"/>
        <v>-0.32738095238095238</v>
      </c>
      <c r="P9" s="58"/>
    </row>
    <row r="10" spans="1:23" x14ac:dyDescent="0.2">
      <c r="A10" s="6" t="s">
        <v>34</v>
      </c>
      <c r="B10" s="25">
        <v>545</v>
      </c>
      <c r="C10" s="25">
        <v>463</v>
      </c>
      <c r="D10" s="25">
        <v>568</v>
      </c>
      <c r="E10" s="25">
        <v>599</v>
      </c>
      <c r="F10" s="25">
        <v>541</v>
      </c>
      <c r="G10" s="25">
        <v>687</v>
      </c>
      <c r="H10" s="25">
        <v>523</v>
      </c>
      <c r="I10" s="25">
        <v>639</v>
      </c>
      <c r="J10" s="25">
        <v>771</v>
      </c>
      <c r="K10" s="25">
        <v>787</v>
      </c>
      <c r="L10" s="14">
        <f t="shared" si="3"/>
        <v>16</v>
      </c>
      <c r="M10" s="15">
        <f t="shared" si="4"/>
        <v>2.0752269779507133E-2</v>
      </c>
      <c r="N10" s="11">
        <f t="shared" si="6"/>
        <v>0.14556040756914118</v>
      </c>
      <c r="O10" s="11">
        <f t="shared" si="5"/>
        <v>0.44403669724770645</v>
      </c>
      <c r="P10" s="21"/>
    </row>
    <row r="11" spans="1:23" x14ac:dyDescent="0.2">
      <c r="A11" s="28" t="s">
        <v>177</v>
      </c>
      <c r="B11" s="30">
        <v>273</v>
      </c>
      <c r="C11" s="30">
        <v>230</v>
      </c>
      <c r="D11" s="30">
        <v>270</v>
      </c>
      <c r="E11" s="30">
        <v>235</v>
      </c>
      <c r="F11" s="30">
        <v>181</v>
      </c>
      <c r="G11" s="30">
        <v>294</v>
      </c>
      <c r="H11" s="30">
        <v>438</v>
      </c>
      <c r="I11" s="30">
        <v>480</v>
      </c>
      <c r="J11" s="30">
        <v>444</v>
      </c>
      <c r="K11" s="30">
        <v>489</v>
      </c>
      <c r="L11" s="31">
        <f t="shared" si="3"/>
        <v>45</v>
      </c>
      <c r="M11" s="32">
        <f t="shared" si="4"/>
        <v>0.10135135135135136</v>
      </c>
      <c r="N11" s="33">
        <f t="shared" si="6"/>
        <v>0.66326530612244894</v>
      </c>
      <c r="O11" s="33">
        <f t="shared" si="5"/>
        <v>0.79120879120879117</v>
      </c>
      <c r="P11" s="58"/>
    </row>
    <row r="12" spans="1:23" x14ac:dyDescent="0.2">
      <c r="A12" s="6" t="s">
        <v>35</v>
      </c>
      <c r="B12" s="25">
        <v>493</v>
      </c>
      <c r="C12" s="25">
        <v>551</v>
      </c>
      <c r="D12" s="25">
        <v>499</v>
      </c>
      <c r="E12" s="25">
        <v>534</v>
      </c>
      <c r="F12" s="25">
        <v>516</v>
      </c>
      <c r="G12" s="25">
        <v>579</v>
      </c>
      <c r="H12" s="25">
        <v>464</v>
      </c>
      <c r="I12" s="25">
        <v>485</v>
      </c>
      <c r="J12" s="25">
        <v>516</v>
      </c>
      <c r="K12" s="25">
        <v>600</v>
      </c>
      <c r="L12" s="14">
        <f t="shared" si="3"/>
        <v>84</v>
      </c>
      <c r="M12" s="15">
        <f t="shared" si="4"/>
        <v>0.16279069767441862</v>
      </c>
      <c r="N12" s="11">
        <f t="shared" si="6"/>
        <v>3.6269430051813469E-2</v>
      </c>
      <c r="O12" s="11">
        <f t="shared" si="5"/>
        <v>0.21703853955375255</v>
      </c>
      <c r="P12" s="21"/>
    </row>
    <row r="13" spans="1:23" x14ac:dyDescent="0.2">
      <c r="A13" s="28" t="s">
        <v>36</v>
      </c>
      <c r="B13" s="30">
        <v>66</v>
      </c>
      <c r="C13" s="30">
        <v>97</v>
      </c>
      <c r="D13" s="30">
        <v>58</v>
      </c>
      <c r="E13" s="30">
        <v>63</v>
      </c>
      <c r="F13" s="30">
        <v>81</v>
      </c>
      <c r="G13" s="30">
        <v>30</v>
      </c>
      <c r="H13" s="30">
        <v>117</v>
      </c>
      <c r="I13" s="30">
        <v>111</v>
      </c>
      <c r="J13" s="30">
        <v>156</v>
      </c>
      <c r="K13" s="30">
        <v>126</v>
      </c>
      <c r="L13" s="31">
        <f t="shared" si="3"/>
        <v>-30</v>
      </c>
      <c r="M13" s="32">
        <f t="shared" si="4"/>
        <v>-0.19230769230769232</v>
      </c>
      <c r="N13" s="33">
        <f t="shared" si="6"/>
        <v>3.2</v>
      </c>
      <c r="O13" s="33">
        <f t="shared" si="5"/>
        <v>0.90909090909090906</v>
      </c>
      <c r="P13" s="58"/>
    </row>
    <row r="14" spans="1:23" x14ac:dyDescent="0.2">
      <c r="A14" s="6" t="s">
        <v>37</v>
      </c>
      <c r="B14" s="25">
        <v>186</v>
      </c>
      <c r="C14" s="25">
        <v>204</v>
      </c>
      <c r="D14" s="25">
        <v>159</v>
      </c>
      <c r="E14" s="25">
        <v>258</v>
      </c>
      <c r="F14" s="25">
        <v>324</v>
      </c>
      <c r="G14" s="25">
        <v>309</v>
      </c>
      <c r="H14" s="25">
        <v>270</v>
      </c>
      <c r="I14" s="25">
        <v>267</v>
      </c>
      <c r="J14" s="25">
        <v>291</v>
      </c>
      <c r="K14" s="25">
        <v>318</v>
      </c>
      <c r="L14" s="14">
        <f t="shared" si="3"/>
        <v>27</v>
      </c>
      <c r="M14" s="15">
        <f t="shared" si="4"/>
        <v>9.2783505154639179E-2</v>
      </c>
      <c r="N14" s="11">
        <f t="shared" si="6"/>
        <v>2.9126213592233011E-2</v>
      </c>
      <c r="O14" s="11">
        <f t="shared" si="5"/>
        <v>0.70967741935483875</v>
      </c>
      <c r="P14" s="21"/>
    </row>
    <row r="15" spans="1:23" x14ac:dyDescent="0.2">
      <c r="A15" s="28" t="s">
        <v>38</v>
      </c>
      <c r="B15" s="30">
        <v>318</v>
      </c>
      <c r="C15" s="30">
        <v>291</v>
      </c>
      <c r="D15" s="30">
        <v>293</v>
      </c>
      <c r="E15" s="30">
        <v>267</v>
      </c>
      <c r="F15" s="30">
        <v>195</v>
      </c>
      <c r="G15" s="30">
        <v>258</v>
      </c>
      <c r="H15" s="30">
        <v>304</v>
      </c>
      <c r="I15" s="30">
        <v>316</v>
      </c>
      <c r="J15" s="30">
        <v>288</v>
      </c>
      <c r="K15" s="30">
        <v>332</v>
      </c>
      <c r="L15" s="31">
        <f t="shared" si="3"/>
        <v>44</v>
      </c>
      <c r="M15" s="32">
        <f t="shared" si="4"/>
        <v>0.15277777777777779</v>
      </c>
      <c r="N15" s="33">
        <f t="shared" si="6"/>
        <v>0.2868217054263566</v>
      </c>
      <c r="O15" s="33">
        <f t="shared" si="5"/>
        <v>4.40251572327044E-2</v>
      </c>
      <c r="P15" s="58"/>
    </row>
    <row r="16" spans="1:23" x14ac:dyDescent="0.2">
      <c r="A16" s="6" t="s">
        <v>39</v>
      </c>
      <c r="B16" s="25">
        <v>229</v>
      </c>
      <c r="C16" s="25">
        <v>232</v>
      </c>
      <c r="D16" s="25">
        <v>258</v>
      </c>
      <c r="E16" s="25">
        <v>427</v>
      </c>
      <c r="F16" s="25">
        <v>252</v>
      </c>
      <c r="G16" s="25">
        <v>146</v>
      </c>
      <c r="H16" s="25">
        <v>216</v>
      </c>
      <c r="I16" s="25">
        <v>184</v>
      </c>
      <c r="J16" s="25">
        <v>123</v>
      </c>
      <c r="K16" s="25">
        <v>84</v>
      </c>
      <c r="L16" s="14">
        <f t="shared" si="3"/>
        <v>-39</v>
      </c>
      <c r="M16" s="15">
        <f t="shared" si="4"/>
        <v>-0.31707317073170732</v>
      </c>
      <c r="N16" s="11">
        <f t="shared" si="6"/>
        <v>-0.42465753424657532</v>
      </c>
      <c r="O16" s="11">
        <f t="shared" si="5"/>
        <v>-0.63318777292576423</v>
      </c>
      <c r="P16" s="21"/>
    </row>
    <row r="17" spans="1:23" ht="12.6" customHeight="1" x14ac:dyDescent="0.2">
      <c r="A17" s="28" t="s">
        <v>125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3</v>
      </c>
      <c r="I17" s="30">
        <v>43</v>
      </c>
      <c r="J17" s="30">
        <v>20</v>
      </c>
      <c r="K17" s="30">
        <v>0</v>
      </c>
      <c r="L17" s="31">
        <f t="shared" si="3"/>
        <v>-20</v>
      </c>
      <c r="M17" s="32">
        <f t="shared" si="4"/>
        <v>-1</v>
      </c>
      <c r="N17" s="33" t="str">
        <f t="shared" si="6"/>
        <v>n/a</v>
      </c>
      <c r="O17" s="33" t="str">
        <f t="shared" si="5"/>
        <v>n/a</v>
      </c>
      <c r="P17" s="58"/>
    </row>
    <row r="18" spans="1:23" x14ac:dyDescent="0.2">
      <c r="A18" s="6" t="s">
        <v>40</v>
      </c>
      <c r="B18" s="25">
        <v>585</v>
      </c>
      <c r="C18" s="25">
        <v>497</v>
      </c>
      <c r="D18" s="25">
        <v>550</v>
      </c>
      <c r="E18" s="25">
        <v>613</v>
      </c>
      <c r="F18" s="25">
        <v>689</v>
      </c>
      <c r="G18" s="25">
        <v>592</v>
      </c>
      <c r="H18" s="25">
        <v>732</v>
      </c>
      <c r="I18" s="25">
        <v>696</v>
      </c>
      <c r="J18" s="25">
        <v>735</v>
      </c>
      <c r="K18" s="25">
        <v>705</v>
      </c>
      <c r="L18" s="14">
        <f t="shared" si="3"/>
        <v>-30</v>
      </c>
      <c r="M18" s="15">
        <f t="shared" si="4"/>
        <v>-4.0816326530612242E-2</v>
      </c>
      <c r="N18" s="11">
        <f t="shared" si="6"/>
        <v>0.19087837837837837</v>
      </c>
      <c r="O18" s="11">
        <f t="shared" si="5"/>
        <v>0.20512820512820512</v>
      </c>
      <c r="P18" s="21"/>
    </row>
    <row r="19" spans="1:23" x14ac:dyDescent="0.2">
      <c r="A19" s="28" t="s">
        <v>41</v>
      </c>
      <c r="B19" s="30">
        <v>399</v>
      </c>
      <c r="C19" s="30">
        <v>342</v>
      </c>
      <c r="D19" s="30">
        <v>234</v>
      </c>
      <c r="E19" s="30">
        <v>225</v>
      </c>
      <c r="F19" s="30">
        <v>258</v>
      </c>
      <c r="G19" s="30">
        <v>375</v>
      </c>
      <c r="H19" s="30">
        <v>303</v>
      </c>
      <c r="I19" s="30">
        <v>289</v>
      </c>
      <c r="J19" s="30">
        <v>381</v>
      </c>
      <c r="K19" s="30">
        <v>417</v>
      </c>
      <c r="L19" s="31">
        <f t="shared" si="3"/>
        <v>36</v>
      </c>
      <c r="M19" s="32">
        <f t="shared" si="4"/>
        <v>9.4488188976377951E-2</v>
      </c>
      <c r="N19" s="33">
        <f t="shared" si="6"/>
        <v>0.112</v>
      </c>
      <c r="O19" s="33">
        <f t="shared" si="5"/>
        <v>4.5112781954887216E-2</v>
      </c>
      <c r="P19" s="58"/>
    </row>
    <row r="20" spans="1:23" x14ac:dyDescent="0.2">
      <c r="A20" s="6" t="s">
        <v>42</v>
      </c>
      <c r="B20" s="25">
        <v>240</v>
      </c>
      <c r="C20" s="25">
        <v>177</v>
      </c>
      <c r="D20" s="25">
        <v>298</v>
      </c>
      <c r="E20" s="25">
        <v>369</v>
      </c>
      <c r="F20" s="25">
        <v>303</v>
      </c>
      <c r="G20" s="25">
        <v>327</v>
      </c>
      <c r="H20" s="25">
        <v>321.5</v>
      </c>
      <c r="I20" s="25">
        <v>320</v>
      </c>
      <c r="J20" s="25">
        <v>363</v>
      </c>
      <c r="K20" s="25">
        <v>342</v>
      </c>
      <c r="L20" s="14">
        <f t="shared" si="3"/>
        <v>-21</v>
      </c>
      <c r="M20" s="15">
        <f t="shared" si="4"/>
        <v>-5.7851239669421489E-2</v>
      </c>
      <c r="N20" s="11">
        <f t="shared" si="6"/>
        <v>4.5871559633027525E-2</v>
      </c>
      <c r="O20" s="11">
        <f t="shared" si="5"/>
        <v>0.42499999999999999</v>
      </c>
      <c r="P20" s="21"/>
    </row>
    <row r="21" spans="1:23" x14ac:dyDescent="0.2">
      <c r="A21" s="28" t="s">
        <v>43</v>
      </c>
      <c r="B21" s="30">
        <v>218</v>
      </c>
      <c r="C21" s="30">
        <v>207</v>
      </c>
      <c r="D21" s="30">
        <v>207</v>
      </c>
      <c r="E21" s="30">
        <v>177</v>
      </c>
      <c r="F21" s="30">
        <v>160</v>
      </c>
      <c r="G21" s="30">
        <v>190</v>
      </c>
      <c r="H21" s="30">
        <v>231</v>
      </c>
      <c r="I21" s="30">
        <v>237</v>
      </c>
      <c r="J21" s="30">
        <v>250</v>
      </c>
      <c r="K21" s="30">
        <v>267</v>
      </c>
      <c r="L21" s="31">
        <f t="shared" si="3"/>
        <v>17</v>
      </c>
      <c r="M21" s="32">
        <f t="shared" si="4"/>
        <v>6.8000000000000005E-2</v>
      </c>
      <c r="N21" s="33">
        <f t="shared" si="6"/>
        <v>0.40526315789473683</v>
      </c>
      <c r="O21" s="33">
        <f t="shared" si="5"/>
        <v>0.22477064220183487</v>
      </c>
      <c r="P21" s="58"/>
    </row>
    <row r="22" spans="1:23" x14ac:dyDescent="0.2">
      <c r="A22" s="6" t="s">
        <v>148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9</v>
      </c>
      <c r="L22" s="14">
        <f t="shared" si="3"/>
        <v>9</v>
      </c>
      <c r="M22" s="15" t="str">
        <f t="shared" si="4"/>
        <v>n/a</v>
      </c>
      <c r="N22" s="11" t="str">
        <f t="shared" si="6"/>
        <v>n/a</v>
      </c>
      <c r="O22" s="11" t="str">
        <f t="shared" si="5"/>
        <v>n/a</v>
      </c>
      <c r="P22" s="21"/>
    </row>
    <row r="23" spans="1:23" x14ac:dyDescent="0.2">
      <c r="A23" s="28" t="s">
        <v>45</v>
      </c>
      <c r="B23" s="30">
        <v>178</v>
      </c>
      <c r="C23" s="30">
        <v>128</v>
      </c>
      <c r="D23" s="30">
        <v>115</v>
      </c>
      <c r="E23" s="30">
        <v>118</v>
      </c>
      <c r="F23" s="30">
        <v>104</v>
      </c>
      <c r="G23" s="30">
        <v>274</v>
      </c>
      <c r="H23" s="30">
        <v>240</v>
      </c>
      <c r="I23" s="30">
        <v>301</v>
      </c>
      <c r="J23" s="30">
        <v>273</v>
      </c>
      <c r="K23" s="30">
        <v>242</v>
      </c>
      <c r="L23" s="31">
        <f t="shared" si="3"/>
        <v>-31</v>
      </c>
      <c r="M23" s="32">
        <f t="shared" si="4"/>
        <v>-0.11355311355311355</v>
      </c>
      <c r="N23" s="33">
        <f t="shared" si="6"/>
        <v>-0.11678832116788321</v>
      </c>
      <c r="O23" s="33">
        <f t="shared" si="5"/>
        <v>0.3595505617977528</v>
      </c>
      <c r="P23" s="58"/>
    </row>
    <row r="24" spans="1:23" x14ac:dyDescent="0.2">
      <c r="A24" s="6" t="s">
        <v>46</v>
      </c>
      <c r="B24" s="25">
        <v>4</v>
      </c>
      <c r="C24" s="25">
        <v>4</v>
      </c>
      <c r="D24" s="25">
        <v>2</v>
      </c>
      <c r="E24" s="25">
        <v>6</v>
      </c>
      <c r="F24" s="25">
        <v>3</v>
      </c>
      <c r="G24" s="25">
        <v>9</v>
      </c>
      <c r="H24" s="25">
        <v>14</v>
      </c>
      <c r="I24" s="25">
        <v>1</v>
      </c>
      <c r="J24" s="25">
        <v>1</v>
      </c>
      <c r="K24" s="25">
        <v>4</v>
      </c>
      <c r="L24" s="14">
        <f t="shared" si="3"/>
        <v>3</v>
      </c>
      <c r="M24" s="15">
        <f t="shared" si="4"/>
        <v>3</v>
      </c>
      <c r="N24" s="11">
        <f t="shared" si="6"/>
        <v>-0.55555555555555558</v>
      </c>
      <c r="O24" s="11">
        <f t="shared" si="5"/>
        <v>0</v>
      </c>
      <c r="P24" s="21"/>
      <c r="V24"/>
      <c r="W24"/>
    </row>
    <row r="25" spans="1:23" x14ac:dyDescent="0.2">
      <c r="A25" s="38" t="s">
        <v>47</v>
      </c>
      <c r="B25" s="47">
        <v>0</v>
      </c>
      <c r="C25" s="47">
        <v>0</v>
      </c>
      <c r="D25" s="47">
        <v>0</v>
      </c>
      <c r="E25" s="47">
        <v>24</v>
      </c>
      <c r="F25" s="47">
        <v>0</v>
      </c>
      <c r="G25" s="47">
        <v>0</v>
      </c>
      <c r="H25" s="47">
        <v>0</v>
      </c>
      <c r="I25" s="47">
        <v>0</v>
      </c>
      <c r="J25" s="47">
        <v>88</v>
      </c>
      <c r="K25" s="47">
        <v>0</v>
      </c>
      <c r="L25" s="40">
        <f t="shared" ref="L25" si="7">K25-J25</f>
        <v>-88</v>
      </c>
      <c r="M25" s="41">
        <f t="shared" ref="M25" si="8">IFERROR((K25-J25)/J25,"n/a")</f>
        <v>-1</v>
      </c>
      <c r="N25" s="42" t="str">
        <f t="shared" ref="N25" si="9">IFERROR((K25-G25)/G25,"n/a")</f>
        <v>n/a</v>
      </c>
      <c r="O25" s="42" t="str">
        <f t="shared" ref="O25" si="10">IFERROR((K25-B25)/B25,"n/a")</f>
        <v>n/a</v>
      </c>
      <c r="P25" s="49"/>
      <c r="V25"/>
      <c r="W25"/>
    </row>
    <row r="26" spans="1:23" x14ac:dyDescent="0.2">
      <c r="A26" s="6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14"/>
      <c r="M26" s="15"/>
      <c r="N26" s="11"/>
      <c r="O26" s="11"/>
      <c r="P26" s="21"/>
      <c r="V26"/>
      <c r="W26"/>
    </row>
    <row r="27" spans="1:23" x14ac:dyDescent="0.2">
      <c r="A27" s="4" t="s">
        <v>176</v>
      </c>
      <c r="B27" s="18">
        <f>SUM(B28:B37)</f>
        <v>2553</v>
      </c>
      <c r="C27" s="18">
        <f t="shared" ref="C27:K27" si="11">SUM(C28:C37)</f>
        <v>3532.5</v>
      </c>
      <c r="D27" s="18">
        <f t="shared" si="11"/>
        <v>4705.5</v>
      </c>
      <c r="E27" s="18">
        <f t="shared" si="11"/>
        <v>5448</v>
      </c>
      <c r="F27" s="18">
        <f t="shared" si="11"/>
        <v>6253.5</v>
      </c>
      <c r="G27" s="18">
        <f t="shared" si="11"/>
        <v>6070.5</v>
      </c>
      <c r="H27" s="18">
        <f t="shared" si="11"/>
        <v>6779</v>
      </c>
      <c r="I27" s="18">
        <f t="shared" si="11"/>
        <v>6823.5</v>
      </c>
      <c r="J27" s="18">
        <f t="shared" si="11"/>
        <v>7899</v>
      </c>
      <c r="K27" s="18">
        <f t="shared" si="11"/>
        <v>7498.5</v>
      </c>
      <c r="L27" s="19">
        <f t="shared" si="3"/>
        <v>-400.5</v>
      </c>
      <c r="M27" s="20">
        <f t="shared" si="4"/>
        <v>-5.0702620584884166E-2</v>
      </c>
      <c r="N27" s="21">
        <f t="shared" si="6"/>
        <v>0.23523597726711143</v>
      </c>
      <c r="O27" s="21">
        <f t="shared" si="5"/>
        <v>1.937132784958872</v>
      </c>
      <c r="P27" s="21"/>
    </row>
    <row r="28" spans="1:23" ht="12.6" customHeight="1" x14ac:dyDescent="0.2">
      <c r="A28" s="28" t="s">
        <v>48</v>
      </c>
      <c r="B28" s="30">
        <v>616</v>
      </c>
      <c r="C28" s="30">
        <v>598</v>
      </c>
      <c r="D28" s="30">
        <v>613</v>
      </c>
      <c r="E28" s="30">
        <v>823</v>
      </c>
      <c r="F28" s="30">
        <v>763</v>
      </c>
      <c r="G28" s="30">
        <v>759</v>
      </c>
      <c r="H28" s="30">
        <v>836</v>
      </c>
      <c r="I28" s="30">
        <v>846</v>
      </c>
      <c r="J28" s="30">
        <v>791</v>
      </c>
      <c r="K28" s="30">
        <v>845</v>
      </c>
      <c r="L28" s="31">
        <f t="shared" si="3"/>
        <v>54</v>
      </c>
      <c r="M28" s="32">
        <f t="shared" si="4"/>
        <v>6.8268015170670035E-2</v>
      </c>
      <c r="N28" s="33">
        <f t="shared" si="6"/>
        <v>0.11330698287220026</v>
      </c>
      <c r="O28" s="33">
        <f t="shared" si="5"/>
        <v>0.37175324675324678</v>
      </c>
      <c r="P28" s="58"/>
    </row>
    <row r="29" spans="1:23" x14ac:dyDescent="0.2">
      <c r="A29" s="6" t="s">
        <v>129</v>
      </c>
      <c r="B29" s="25">
        <v>224</v>
      </c>
      <c r="C29" s="25">
        <v>211</v>
      </c>
      <c r="D29" s="25">
        <v>166</v>
      </c>
      <c r="E29" s="25">
        <v>186</v>
      </c>
      <c r="F29" s="25">
        <v>152</v>
      </c>
      <c r="G29" s="25">
        <v>145</v>
      </c>
      <c r="H29" s="25">
        <v>188</v>
      </c>
      <c r="I29" s="25">
        <v>175</v>
      </c>
      <c r="J29" s="25">
        <v>161</v>
      </c>
      <c r="K29" s="25">
        <v>117</v>
      </c>
      <c r="L29" s="14">
        <f t="shared" si="3"/>
        <v>-44</v>
      </c>
      <c r="M29" s="15">
        <f t="shared" si="4"/>
        <v>-0.27329192546583853</v>
      </c>
      <c r="N29" s="11">
        <f t="shared" si="6"/>
        <v>-0.19310344827586207</v>
      </c>
      <c r="O29" s="11">
        <f t="shared" si="5"/>
        <v>-0.47767857142857145</v>
      </c>
      <c r="P29" s="21"/>
    </row>
    <row r="30" spans="1:23" x14ac:dyDescent="0.2">
      <c r="A30" s="28" t="s">
        <v>178</v>
      </c>
      <c r="B30" s="30">
        <v>50</v>
      </c>
      <c r="C30" s="30">
        <v>108</v>
      </c>
      <c r="D30" s="30">
        <v>186</v>
      </c>
      <c r="E30" s="30">
        <v>339</v>
      </c>
      <c r="F30" s="30">
        <v>441</v>
      </c>
      <c r="G30" s="30">
        <v>564</v>
      </c>
      <c r="H30" s="30">
        <v>790</v>
      </c>
      <c r="I30" s="30">
        <v>822</v>
      </c>
      <c r="J30" s="30">
        <v>736</v>
      </c>
      <c r="K30" s="30">
        <v>771</v>
      </c>
      <c r="L30" s="31">
        <f t="shared" si="3"/>
        <v>35</v>
      </c>
      <c r="M30" s="32">
        <f t="shared" si="4"/>
        <v>4.755434782608696E-2</v>
      </c>
      <c r="N30" s="33">
        <f t="shared" si="6"/>
        <v>0.36702127659574468</v>
      </c>
      <c r="O30" s="33">
        <f t="shared" si="5"/>
        <v>14.42</v>
      </c>
      <c r="P30" s="58"/>
    </row>
    <row r="31" spans="1:23" x14ac:dyDescent="0.2">
      <c r="A31" s="6" t="s">
        <v>131</v>
      </c>
      <c r="B31" s="25">
        <v>1269</v>
      </c>
      <c r="C31" s="25">
        <v>2228.5</v>
      </c>
      <c r="D31" s="25">
        <v>3342.5</v>
      </c>
      <c r="E31" s="25">
        <v>3602</v>
      </c>
      <c r="F31" s="25">
        <v>3690</v>
      </c>
      <c r="G31" s="25">
        <v>686</v>
      </c>
      <c r="H31" s="25">
        <v>503</v>
      </c>
      <c r="I31" s="25">
        <v>618</v>
      </c>
      <c r="J31" s="25">
        <v>590</v>
      </c>
      <c r="K31" s="25">
        <v>717</v>
      </c>
      <c r="L31" s="14">
        <f t="shared" si="3"/>
        <v>127</v>
      </c>
      <c r="M31" s="15">
        <f t="shared" si="4"/>
        <v>0.21525423728813559</v>
      </c>
      <c r="N31" s="11">
        <f t="shared" si="6"/>
        <v>4.5189504373177841E-2</v>
      </c>
      <c r="O31" s="11">
        <f t="shared" si="5"/>
        <v>-0.43498817966903075</v>
      </c>
      <c r="P31" s="21"/>
    </row>
    <row r="32" spans="1:23" x14ac:dyDescent="0.2">
      <c r="A32" s="28" t="s">
        <v>145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442</v>
      </c>
      <c r="H32" s="30">
        <v>464</v>
      </c>
      <c r="I32" s="30">
        <v>439</v>
      </c>
      <c r="J32" s="30">
        <v>408</v>
      </c>
      <c r="K32" s="30">
        <v>581</v>
      </c>
      <c r="L32" s="31">
        <f t="shared" si="3"/>
        <v>173</v>
      </c>
      <c r="M32" s="32">
        <f t="shared" si="4"/>
        <v>0.42401960784313725</v>
      </c>
      <c r="N32" s="33">
        <f t="shared" si="6"/>
        <v>0.31447963800904977</v>
      </c>
      <c r="O32" s="33" t="str">
        <f t="shared" si="5"/>
        <v>n/a</v>
      </c>
      <c r="P32" s="58"/>
    </row>
    <row r="33" spans="1:16" x14ac:dyDescent="0.2">
      <c r="A33" s="6" t="s">
        <v>156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2424</v>
      </c>
      <c r="H33" s="25">
        <v>2750</v>
      </c>
      <c r="I33" s="25">
        <v>2850</v>
      </c>
      <c r="J33" s="25">
        <v>3075</v>
      </c>
      <c r="K33" s="25">
        <v>2812</v>
      </c>
      <c r="L33" s="14">
        <f t="shared" si="3"/>
        <v>-263</v>
      </c>
      <c r="M33" s="15">
        <f t="shared" si="4"/>
        <v>-8.5528455284552843E-2</v>
      </c>
      <c r="N33" s="11">
        <f t="shared" si="6"/>
        <v>0.16006600660066006</v>
      </c>
      <c r="O33" s="11" t="str">
        <f t="shared" si="5"/>
        <v>n/a</v>
      </c>
      <c r="P33" s="21"/>
    </row>
    <row r="34" spans="1:16" x14ac:dyDescent="0.2">
      <c r="A34" s="28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383</v>
      </c>
      <c r="K34" s="30">
        <v>98</v>
      </c>
      <c r="L34" s="31">
        <f t="shared" si="3"/>
        <v>-285</v>
      </c>
      <c r="M34" s="32">
        <f t="shared" si="4"/>
        <v>-0.74412532637075723</v>
      </c>
      <c r="N34" s="33" t="str">
        <f t="shared" si="6"/>
        <v>n/a</v>
      </c>
      <c r="O34" s="33" t="str">
        <f>IFERROR((K34-B34)/B34,"n/a")</f>
        <v>n/a</v>
      </c>
      <c r="P34" s="58"/>
    </row>
    <row r="35" spans="1:16" x14ac:dyDescent="0.2">
      <c r="A35" s="6" t="s">
        <v>50</v>
      </c>
      <c r="B35" s="25">
        <v>394</v>
      </c>
      <c r="C35" s="25">
        <v>387</v>
      </c>
      <c r="D35" s="25">
        <v>380</v>
      </c>
      <c r="E35" s="25">
        <v>435</v>
      </c>
      <c r="F35" s="25">
        <v>393</v>
      </c>
      <c r="G35" s="25">
        <v>283</v>
      </c>
      <c r="H35" s="25">
        <v>234</v>
      </c>
      <c r="I35" s="25">
        <v>283</v>
      </c>
      <c r="J35" s="25">
        <v>384</v>
      </c>
      <c r="K35" s="25">
        <v>303</v>
      </c>
      <c r="L35" s="14">
        <f t="shared" si="3"/>
        <v>-81</v>
      </c>
      <c r="M35" s="15">
        <f t="shared" si="4"/>
        <v>-0.2109375</v>
      </c>
      <c r="N35" s="11">
        <f t="shared" si="6"/>
        <v>7.0671378091872794E-2</v>
      </c>
      <c r="O35" s="11">
        <f t="shared" si="5"/>
        <v>-0.23096446700507614</v>
      </c>
      <c r="P35" s="21"/>
    </row>
    <row r="36" spans="1:16" x14ac:dyDescent="0.2">
      <c r="A36" s="28" t="s">
        <v>158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177</v>
      </c>
      <c r="K36" s="30">
        <v>174</v>
      </c>
      <c r="L36" s="31">
        <f t="shared" si="3"/>
        <v>-3</v>
      </c>
      <c r="M36" s="32">
        <f t="shared" si="4"/>
        <v>-1.6949152542372881E-2</v>
      </c>
      <c r="N36" s="33" t="str">
        <f t="shared" si="6"/>
        <v>n/a</v>
      </c>
      <c r="O36" s="33" t="str">
        <f t="shared" si="5"/>
        <v>n/a</v>
      </c>
      <c r="P36" s="58"/>
    </row>
    <row r="37" spans="1:16" x14ac:dyDescent="0.2">
      <c r="A37" s="6" t="s">
        <v>179</v>
      </c>
      <c r="B37" s="5">
        <v>0</v>
      </c>
      <c r="C37" s="5">
        <v>0</v>
      </c>
      <c r="D37" s="5">
        <v>18</v>
      </c>
      <c r="E37" s="5">
        <v>63</v>
      </c>
      <c r="F37" s="5">
        <v>814.5</v>
      </c>
      <c r="G37" s="5">
        <v>767.5</v>
      </c>
      <c r="H37" s="5">
        <v>1014</v>
      </c>
      <c r="I37" s="5">
        <v>790.5</v>
      </c>
      <c r="J37" s="5">
        <v>1194</v>
      </c>
      <c r="K37" s="5">
        <v>1080.5</v>
      </c>
      <c r="L37" s="14">
        <f t="shared" si="3"/>
        <v>-113.5</v>
      </c>
      <c r="M37" s="15">
        <f t="shared" si="4"/>
        <v>-9.5058626465661641E-2</v>
      </c>
      <c r="N37" s="11">
        <f t="shared" si="6"/>
        <v>0.40781758957654723</v>
      </c>
      <c r="O37" s="11" t="str">
        <f t="shared" si="5"/>
        <v>n/a</v>
      </c>
      <c r="P37" s="21"/>
    </row>
    <row r="38" spans="1:16" x14ac:dyDescent="0.2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14"/>
      <c r="M38" s="15"/>
      <c r="N38" s="11"/>
      <c r="O38" s="11"/>
      <c r="P38" s="21"/>
    </row>
    <row r="39" spans="1:16" x14ac:dyDescent="0.2">
      <c r="A39" s="4" t="s">
        <v>20</v>
      </c>
      <c r="B39" s="18">
        <f>SUM(B40:B48)</f>
        <v>2404</v>
      </c>
      <c r="C39" s="18">
        <f t="shared" ref="C39:K39" si="12">SUM(C40:C48)</f>
        <v>2348.5</v>
      </c>
      <c r="D39" s="18">
        <f t="shared" si="12"/>
        <v>1958.5</v>
      </c>
      <c r="E39" s="18">
        <f t="shared" si="12"/>
        <v>2699.5</v>
      </c>
      <c r="F39" s="18">
        <f t="shared" si="12"/>
        <v>2311</v>
      </c>
      <c r="G39" s="18">
        <f t="shared" si="12"/>
        <v>2826</v>
      </c>
      <c r="H39" s="18">
        <f t="shared" si="12"/>
        <v>3381.5</v>
      </c>
      <c r="I39" s="18">
        <f t="shared" si="12"/>
        <v>1935.5</v>
      </c>
      <c r="J39" s="18">
        <f t="shared" si="12"/>
        <v>1366.5</v>
      </c>
      <c r="K39" s="18">
        <f t="shared" si="12"/>
        <v>1487</v>
      </c>
      <c r="L39" s="19">
        <f t="shared" si="3"/>
        <v>120.5</v>
      </c>
      <c r="M39" s="20">
        <f t="shared" si="4"/>
        <v>8.8181485547017935E-2</v>
      </c>
      <c r="N39" s="21">
        <f t="shared" si="6"/>
        <v>-0.4738145789101203</v>
      </c>
      <c r="O39" s="21">
        <f t="shared" si="5"/>
        <v>-0.38144758735440931</v>
      </c>
      <c r="P39" s="21"/>
    </row>
    <row r="40" spans="1:16" ht="12.6" customHeight="1" x14ac:dyDescent="0.2">
      <c r="A40" s="28" t="s">
        <v>132</v>
      </c>
      <c r="B40" s="36">
        <v>327</v>
      </c>
      <c r="C40" s="36">
        <v>303.5</v>
      </c>
      <c r="D40" s="36">
        <v>215</v>
      </c>
      <c r="E40" s="36">
        <v>249.5</v>
      </c>
      <c r="F40" s="36">
        <v>260</v>
      </c>
      <c r="G40" s="36">
        <v>226</v>
      </c>
      <c r="H40" s="36">
        <v>216</v>
      </c>
      <c r="I40" s="36">
        <v>223</v>
      </c>
      <c r="J40" s="36">
        <v>212</v>
      </c>
      <c r="K40" s="36">
        <v>282</v>
      </c>
      <c r="L40" s="31">
        <f t="shared" si="3"/>
        <v>70</v>
      </c>
      <c r="M40" s="32">
        <f t="shared" si="4"/>
        <v>0.330188679245283</v>
      </c>
      <c r="N40" s="33">
        <f t="shared" si="6"/>
        <v>0.24778761061946902</v>
      </c>
      <c r="O40" s="33">
        <f t="shared" si="5"/>
        <v>-0.13761467889908258</v>
      </c>
      <c r="P40" s="58"/>
    </row>
    <row r="41" spans="1:16" x14ac:dyDescent="0.2">
      <c r="A41" s="6" t="s">
        <v>51</v>
      </c>
      <c r="B41" s="24">
        <v>458</v>
      </c>
      <c r="C41" s="24">
        <v>494</v>
      </c>
      <c r="D41" s="24">
        <v>398</v>
      </c>
      <c r="E41" s="24">
        <v>498</v>
      </c>
      <c r="F41" s="24">
        <v>333</v>
      </c>
      <c r="G41" s="24">
        <v>416</v>
      </c>
      <c r="H41" s="24">
        <v>362</v>
      </c>
      <c r="I41" s="24">
        <v>315</v>
      </c>
      <c r="J41" s="24">
        <v>318</v>
      </c>
      <c r="K41" s="24">
        <v>281</v>
      </c>
      <c r="L41" s="14">
        <f t="shared" si="3"/>
        <v>-37</v>
      </c>
      <c r="M41" s="15">
        <f t="shared" si="4"/>
        <v>-0.11635220125786164</v>
      </c>
      <c r="N41" s="11">
        <f t="shared" si="6"/>
        <v>-0.32451923076923078</v>
      </c>
      <c r="O41" s="11">
        <f t="shared" si="5"/>
        <v>-0.38646288209606988</v>
      </c>
      <c r="P41" s="21"/>
    </row>
    <row r="42" spans="1:16" x14ac:dyDescent="0.2">
      <c r="A42" s="28" t="s">
        <v>52</v>
      </c>
      <c r="B42" s="36">
        <v>542</v>
      </c>
      <c r="C42" s="36">
        <v>595</v>
      </c>
      <c r="D42" s="36">
        <v>570</v>
      </c>
      <c r="E42" s="36">
        <v>721</v>
      </c>
      <c r="F42" s="36">
        <v>778</v>
      </c>
      <c r="G42" s="36">
        <v>711</v>
      </c>
      <c r="H42" s="36">
        <v>588</v>
      </c>
      <c r="I42" s="36">
        <v>571</v>
      </c>
      <c r="J42" s="36">
        <v>306.5</v>
      </c>
      <c r="K42" s="36">
        <v>151</v>
      </c>
      <c r="L42" s="31">
        <f t="shared" si="3"/>
        <v>-155.5</v>
      </c>
      <c r="M42" s="32">
        <f t="shared" si="4"/>
        <v>-0.5073409461663948</v>
      </c>
      <c r="N42" s="33">
        <f t="shared" si="6"/>
        <v>-0.78762306610407873</v>
      </c>
      <c r="O42" s="33">
        <f t="shared" si="5"/>
        <v>-0.72140221402214022</v>
      </c>
      <c r="P42" s="58"/>
    </row>
    <row r="43" spans="1:16" x14ac:dyDescent="0.2">
      <c r="A43" s="6" t="s">
        <v>133</v>
      </c>
      <c r="B43" s="24">
        <v>556</v>
      </c>
      <c r="C43" s="24">
        <v>422</v>
      </c>
      <c r="D43" s="24">
        <v>429.5</v>
      </c>
      <c r="E43" s="24">
        <v>667</v>
      </c>
      <c r="F43" s="24">
        <v>520</v>
      </c>
      <c r="G43" s="24">
        <v>389</v>
      </c>
      <c r="H43" s="24">
        <v>298</v>
      </c>
      <c r="I43" s="24">
        <v>273</v>
      </c>
      <c r="J43" s="24">
        <v>249</v>
      </c>
      <c r="K43" s="24">
        <v>235</v>
      </c>
      <c r="L43" s="14">
        <f t="shared" si="3"/>
        <v>-14</v>
      </c>
      <c r="M43" s="15">
        <f t="shared" si="4"/>
        <v>-5.6224899598393573E-2</v>
      </c>
      <c r="N43" s="11">
        <f t="shared" si="6"/>
        <v>-0.39588688946015427</v>
      </c>
      <c r="O43" s="11">
        <f t="shared" si="5"/>
        <v>-0.57733812949640284</v>
      </c>
      <c r="P43" s="21"/>
    </row>
    <row r="44" spans="1:16" x14ac:dyDescent="0.2">
      <c r="A44" s="28" t="s">
        <v>98</v>
      </c>
      <c r="B44" s="36">
        <v>79</v>
      </c>
      <c r="C44" s="36">
        <v>41</v>
      </c>
      <c r="D44" s="36">
        <v>62</v>
      </c>
      <c r="E44" s="36">
        <v>103</v>
      </c>
      <c r="F44" s="36">
        <v>46</v>
      </c>
      <c r="G44" s="36">
        <v>97</v>
      </c>
      <c r="H44" s="36">
        <v>68</v>
      </c>
      <c r="I44" s="36">
        <v>64</v>
      </c>
      <c r="J44" s="36">
        <v>4</v>
      </c>
      <c r="K44" s="36">
        <v>13</v>
      </c>
      <c r="L44" s="31">
        <f t="shared" si="3"/>
        <v>9</v>
      </c>
      <c r="M44" s="32">
        <f t="shared" si="4"/>
        <v>2.25</v>
      </c>
      <c r="N44" s="33">
        <f t="shared" si="6"/>
        <v>-0.865979381443299</v>
      </c>
      <c r="O44" s="33">
        <f t="shared" si="5"/>
        <v>-0.83544303797468356</v>
      </c>
      <c r="P44" s="58"/>
    </row>
    <row r="45" spans="1:16" x14ac:dyDescent="0.2">
      <c r="A45" s="6" t="s">
        <v>144</v>
      </c>
      <c r="B45" s="24">
        <v>116</v>
      </c>
      <c r="C45" s="24">
        <v>134</v>
      </c>
      <c r="D45" s="24">
        <v>96</v>
      </c>
      <c r="E45" s="24">
        <v>144</v>
      </c>
      <c r="F45" s="24">
        <v>117</v>
      </c>
      <c r="G45" s="24">
        <v>34</v>
      </c>
      <c r="H45" s="24">
        <v>50</v>
      </c>
      <c r="I45" s="24">
        <v>57</v>
      </c>
      <c r="J45" s="24">
        <v>9</v>
      </c>
      <c r="K45" s="24">
        <v>11</v>
      </c>
      <c r="L45" s="14">
        <f t="shared" si="3"/>
        <v>2</v>
      </c>
      <c r="M45" s="15">
        <f t="shared" si="4"/>
        <v>0.22222222222222221</v>
      </c>
      <c r="N45" s="11">
        <f t="shared" si="6"/>
        <v>-0.67647058823529416</v>
      </c>
      <c r="O45" s="11">
        <f t="shared" si="5"/>
        <v>-0.90517241379310343</v>
      </c>
      <c r="P45" s="21"/>
    </row>
    <row r="46" spans="1:16" x14ac:dyDescent="0.2">
      <c r="A46" s="28" t="s">
        <v>137</v>
      </c>
      <c r="B46" s="36">
        <v>0</v>
      </c>
      <c r="C46" s="36">
        <v>0</v>
      </c>
      <c r="D46" s="36">
        <v>0</v>
      </c>
      <c r="E46" s="36">
        <v>0</v>
      </c>
      <c r="F46" s="36">
        <v>0</v>
      </c>
      <c r="G46" s="36">
        <v>30</v>
      </c>
      <c r="H46" s="36">
        <v>94</v>
      </c>
      <c r="I46" s="36">
        <v>55</v>
      </c>
      <c r="J46" s="36">
        <v>165</v>
      </c>
      <c r="K46" s="36">
        <v>132</v>
      </c>
      <c r="L46" s="31">
        <f t="shared" si="3"/>
        <v>-33</v>
      </c>
      <c r="M46" s="32">
        <f t="shared" si="4"/>
        <v>-0.2</v>
      </c>
      <c r="N46" s="33">
        <f t="shared" si="6"/>
        <v>3.4</v>
      </c>
      <c r="O46" s="33" t="str">
        <f t="shared" si="5"/>
        <v>n/a</v>
      </c>
      <c r="P46" s="58"/>
    </row>
    <row r="47" spans="1:16" x14ac:dyDescent="0.2">
      <c r="A47" s="22" t="s">
        <v>134</v>
      </c>
      <c r="B47" s="24">
        <v>254</v>
      </c>
      <c r="C47" s="24">
        <v>308</v>
      </c>
      <c r="D47" s="24">
        <v>182</v>
      </c>
      <c r="E47" s="24">
        <v>308</v>
      </c>
      <c r="F47" s="24">
        <v>251</v>
      </c>
      <c r="G47" s="24">
        <v>923</v>
      </c>
      <c r="H47" s="24">
        <v>1701</v>
      </c>
      <c r="I47" s="24">
        <v>316</v>
      </c>
      <c r="J47" s="24">
        <v>91</v>
      </c>
      <c r="K47" s="24">
        <v>364</v>
      </c>
      <c r="L47" s="14">
        <f t="shared" si="3"/>
        <v>273</v>
      </c>
      <c r="M47" s="15">
        <f t="shared" si="4"/>
        <v>3</v>
      </c>
      <c r="N47" s="11">
        <f t="shared" si="6"/>
        <v>-0.60563380281690138</v>
      </c>
      <c r="O47" s="11">
        <f t="shared" si="5"/>
        <v>0.43307086614173229</v>
      </c>
      <c r="P47" s="21"/>
    </row>
    <row r="48" spans="1:16" x14ac:dyDescent="0.2">
      <c r="A48" s="28" t="s">
        <v>53</v>
      </c>
      <c r="B48" s="36">
        <v>72</v>
      </c>
      <c r="C48" s="36">
        <v>51</v>
      </c>
      <c r="D48" s="36">
        <v>6</v>
      </c>
      <c r="E48" s="36">
        <v>9</v>
      </c>
      <c r="F48" s="36">
        <v>6</v>
      </c>
      <c r="G48" s="36">
        <v>0</v>
      </c>
      <c r="H48" s="36">
        <v>4.5</v>
      </c>
      <c r="I48" s="36">
        <v>61.5</v>
      </c>
      <c r="J48" s="36">
        <v>12</v>
      </c>
      <c r="K48" s="36">
        <v>18</v>
      </c>
      <c r="L48" s="31">
        <f t="shared" si="3"/>
        <v>6</v>
      </c>
      <c r="M48" s="32">
        <f t="shared" si="4"/>
        <v>0.5</v>
      </c>
      <c r="N48" s="33" t="str">
        <f t="shared" si="6"/>
        <v>n/a</v>
      </c>
      <c r="O48" s="33">
        <f t="shared" si="5"/>
        <v>-0.75</v>
      </c>
      <c r="P48" s="58"/>
    </row>
    <row r="49" spans="1:16" x14ac:dyDescent="0.2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  <c r="L49" s="14"/>
      <c r="M49" s="15"/>
      <c r="N49" s="11"/>
      <c r="O49" s="11"/>
      <c r="P49" s="21"/>
    </row>
    <row r="50" spans="1:16" x14ac:dyDescent="0.2">
      <c r="A50" s="4" t="s">
        <v>21</v>
      </c>
      <c r="B50" s="18">
        <f>SUM(B51:B63)</f>
        <v>789</v>
      </c>
      <c r="C50" s="18">
        <f t="shared" ref="C50" si="13">SUM(C51:C63)</f>
        <v>802</v>
      </c>
      <c r="D50" s="18">
        <f t="shared" ref="D50:K50" si="14">SUM(D51:D63)</f>
        <v>807</v>
      </c>
      <c r="E50" s="18">
        <f t="shared" si="14"/>
        <v>964</v>
      </c>
      <c r="F50" s="18">
        <f t="shared" si="14"/>
        <v>970</v>
      </c>
      <c r="G50" s="18">
        <f t="shared" si="14"/>
        <v>1098</v>
      </c>
      <c r="H50" s="18">
        <f t="shared" si="14"/>
        <v>1256</v>
      </c>
      <c r="I50" s="18">
        <f t="shared" si="14"/>
        <v>1533</v>
      </c>
      <c r="J50" s="18">
        <f t="shared" si="14"/>
        <v>1054</v>
      </c>
      <c r="K50" s="18">
        <f t="shared" si="14"/>
        <v>951</v>
      </c>
      <c r="L50" s="19">
        <f t="shared" si="3"/>
        <v>-103</v>
      </c>
      <c r="M50" s="20">
        <f t="shared" si="4"/>
        <v>-9.7722960151802651E-2</v>
      </c>
      <c r="N50" s="21">
        <f t="shared" si="6"/>
        <v>-0.13387978142076504</v>
      </c>
      <c r="O50" s="21">
        <f t="shared" si="5"/>
        <v>0.20532319391634982</v>
      </c>
      <c r="P50" s="21"/>
    </row>
    <row r="51" spans="1:16" x14ac:dyDescent="0.2">
      <c r="A51" s="28" t="s">
        <v>2</v>
      </c>
      <c r="B51" s="36">
        <v>0</v>
      </c>
      <c r="C51" s="36">
        <v>0</v>
      </c>
      <c r="D51" s="36">
        <v>0</v>
      </c>
      <c r="E51" s="36">
        <v>7</v>
      </c>
      <c r="F51" s="36">
        <v>7</v>
      </c>
      <c r="G51" s="36">
        <v>23</v>
      </c>
      <c r="H51" s="36">
        <v>48</v>
      </c>
      <c r="I51" s="36">
        <v>41</v>
      </c>
      <c r="J51" s="36">
        <v>0</v>
      </c>
      <c r="K51" s="36">
        <v>0</v>
      </c>
      <c r="L51" s="31">
        <f t="shared" si="3"/>
        <v>0</v>
      </c>
      <c r="M51" s="32" t="str">
        <f t="shared" si="4"/>
        <v>n/a</v>
      </c>
      <c r="N51" s="33">
        <f t="shared" si="6"/>
        <v>-1</v>
      </c>
      <c r="O51" s="33" t="str">
        <f t="shared" si="5"/>
        <v>n/a</v>
      </c>
      <c r="P51" s="58"/>
    </row>
    <row r="52" spans="1:16" x14ac:dyDescent="0.2">
      <c r="A52" s="6" t="s">
        <v>3</v>
      </c>
      <c r="B52" s="24">
        <v>0</v>
      </c>
      <c r="C52" s="24">
        <v>18</v>
      </c>
      <c r="D52" s="24">
        <v>0</v>
      </c>
      <c r="E52" s="24">
        <v>0</v>
      </c>
      <c r="F52" s="24">
        <v>33</v>
      </c>
      <c r="G52" s="24">
        <v>24</v>
      </c>
      <c r="H52" s="24">
        <v>24</v>
      </c>
      <c r="I52" s="24">
        <v>33</v>
      </c>
      <c r="J52" s="24">
        <v>0</v>
      </c>
      <c r="K52" s="24">
        <v>0</v>
      </c>
      <c r="L52" s="14">
        <f t="shared" si="3"/>
        <v>0</v>
      </c>
      <c r="M52" s="15" t="str">
        <f t="shared" si="4"/>
        <v>n/a</v>
      </c>
      <c r="N52" s="11">
        <f t="shared" si="6"/>
        <v>-1</v>
      </c>
      <c r="O52" s="11" t="str">
        <f t="shared" si="5"/>
        <v>n/a</v>
      </c>
      <c r="P52" s="21"/>
    </row>
    <row r="53" spans="1:16" x14ac:dyDescent="0.2">
      <c r="A53" s="28" t="s">
        <v>4</v>
      </c>
      <c r="B53" s="36">
        <v>4</v>
      </c>
      <c r="C53" s="36">
        <v>4</v>
      </c>
      <c r="D53" s="36">
        <v>25</v>
      </c>
      <c r="E53" s="36">
        <v>45</v>
      </c>
      <c r="F53" s="36">
        <v>22</v>
      </c>
      <c r="G53" s="36">
        <v>38</v>
      </c>
      <c r="H53" s="36">
        <v>84</v>
      </c>
      <c r="I53" s="36">
        <v>89</v>
      </c>
      <c r="J53" s="36">
        <v>6</v>
      </c>
      <c r="K53" s="36">
        <v>8</v>
      </c>
      <c r="L53" s="31">
        <f t="shared" si="3"/>
        <v>2</v>
      </c>
      <c r="M53" s="32">
        <f t="shared" si="4"/>
        <v>0.33333333333333331</v>
      </c>
      <c r="N53" s="33">
        <f t="shared" si="6"/>
        <v>-0.78947368421052633</v>
      </c>
      <c r="O53" s="33">
        <f t="shared" si="5"/>
        <v>1</v>
      </c>
      <c r="P53" s="58"/>
    </row>
    <row r="54" spans="1:16" x14ac:dyDescent="0.2">
      <c r="A54" s="6" t="s">
        <v>5</v>
      </c>
      <c r="B54" s="24">
        <v>258</v>
      </c>
      <c r="C54" s="24">
        <v>201</v>
      </c>
      <c r="D54" s="24">
        <v>111</v>
      </c>
      <c r="E54" s="24">
        <v>153</v>
      </c>
      <c r="F54" s="24">
        <v>216</v>
      </c>
      <c r="G54" s="24">
        <v>246</v>
      </c>
      <c r="H54" s="24">
        <v>336</v>
      </c>
      <c r="I54" s="24">
        <v>357</v>
      </c>
      <c r="J54" s="24">
        <v>309</v>
      </c>
      <c r="K54" s="24">
        <v>321</v>
      </c>
      <c r="L54" s="14">
        <f t="shared" si="3"/>
        <v>12</v>
      </c>
      <c r="M54" s="15">
        <f t="shared" si="4"/>
        <v>3.8834951456310676E-2</v>
      </c>
      <c r="N54" s="11">
        <f t="shared" si="6"/>
        <v>0.3048780487804878</v>
      </c>
      <c r="O54" s="11">
        <f t="shared" si="5"/>
        <v>0.2441860465116279</v>
      </c>
      <c r="P54" s="21"/>
    </row>
    <row r="55" spans="1:16" x14ac:dyDescent="0.2">
      <c r="A55" s="28" t="s">
        <v>6</v>
      </c>
      <c r="B55" s="36">
        <v>21</v>
      </c>
      <c r="C55" s="36">
        <v>61</v>
      </c>
      <c r="D55" s="36">
        <v>9</v>
      </c>
      <c r="E55" s="36">
        <v>0</v>
      </c>
      <c r="F55" s="36">
        <v>1</v>
      </c>
      <c r="G55" s="36">
        <v>45</v>
      </c>
      <c r="H55" s="36">
        <v>19</v>
      </c>
      <c r="I55" s="36">
        <v>27</v>
      </c>
      <c r="J55" s="36">
        <v>27</v>
      </c>
      <c r="K55" s="36">
        <v>3</v>
      </c>
      <c r="L55" s="31">
        <f t="shared" si="3"/>
        <v>-24</v>
      </c>
      <c r="M55" s="32">
        <f t="shared" si="4"/>
        <v>-0.88888888888888884</v>
      </c>
      <c r="N55" s="33">
        <f t="shared" si="6"/>
        <v>-0.93333333333333335</v>
      </c>
      <c r="O55" s="33">
        <f t="shared" si="5"/>
        <v>-0.8571428571428571</v>
      </c>
      <c r="P55" s="58"/>
    </row>
    <row r="56" spans="1:16" x14ac:dyDescent="0.2">
      <c r="A56" s="6" t="s">
        <v>7</v>
      </c>
      <c r="B56" s="24">
        <v>216</v>
      </c>
      <c r="C56" s="24">
        <v>210</v>
      </c>
      <c r="D56" s="24">
        <v>215</v>
      </c>
      <c r="E56" s="24">
        <v>151</v>
      </c>
      <c r="F56" s="24">
        <v>169</v>
      </c>
      <c r="G56" s="24">
        <v>199</v>
      </c>
      <c r="H56" s="24">
        <v>157</v>
      </c>
      <c r="I56" s="24">
        <v>169</v>
      </c>
      <c r="J56" s="24">
        <v>81</v>
      </c>
      <c r="K56" s="24">
        <v>135</v>
      </c>
      <c r="L56" s="14">
        <f t="shared" si="3"/>
        <v>54</v>
      </c>
      <c r="M56" s="15">
        <f t="shared" si="4"/>
        <v>0.66666666666666663</v>
      </c>
      <c r="N56" s="11">
        <f t="shared" si="6"/>
        <v>-0.32160804020100503</v>
      </c>
      <c r="O56" s="11">
        <f t="shared" si="5"/>
        <v>-0.375</v>
      </c>
      <c r="P56" s="21"/>
    </row>
    <row r="57" spans="1:16" ht="12.6" customHeight="1" x14ac:dyDescent="0.2">
      <c r="A57" s="28" t="s">
        <v>8</v>
      </c>
      <c r="B57" s="36">
        <v>0</v>
      </c>
      <c r="C57" s="36">
        <v>2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1">
        <f t="shared" si="3"/>
        <v>0</v>
      </c>
      <c r="M57" s="32" t="str">
        <f t="shared" si="4"/>
        <v>n/a</v>
      </c>
      <c r="N57" s="33" t="str">
        <f t="shared" si="6"/>
        <v>n/a</v>
      </c>
      <c r="O57" s="33" t="str">
        <f t="shared" si="5"/>
        <v>n/a</v>
      </c>
      <c r="P57" s="58"/>
    </row>
    <row r="58" spans="1:16" x14ac:dyDescent="0.2">
      <c r="A58" s="6" t="s">
        <v>27</v>
      </c>
      <c r="B58" s="24">
        <v>81</v>
      </c>
      <c r="C58" s="24">
        <v>90</v>
      </c>
      <c r="D58" s="24">
        <v>117</v>
      </c>
      <c r="E58" s="24">
        <v>174</v>
      </c>
      <c r="F58" s="24">
        <v>132</v>
      </c>
      <c r="G58" s="24">
        <v>188</v>
      </c>
      <c r="H58" s="24">
        <v>169</v>
      </c>
      <c r="I58" s="24">
        <v>236</v>
      </c>
      <c r="J58" s="24">
        <v>141</v>
      </c>
      <c r="K58" s="24">
        <v>231</v>
      </c>
      <c r="L58" s="14">
        <f t="shared" si="3"/>
        <v>90</v>
      </c>
      <c r="M58" s="15">
        <f t="shared" si="4"/>
        <v>0.63829787234042556</v>
      </c>
      <c r="N58" s="11">
        <f t="shared" si="6"/>
        <v>0.22872340425531915</v>
      </c>
      <c r="O58" s="11">
        <f t="shared" si="5"/>
        <v>1.8518518518518519</v>
      </c>
      <c r="P58" s="21"/>
    </row>
    <row r="59" spans="1:16" x14ac:dyDescent="0.2">
      <c r="A59" s="28" t="s">
        <v>9</v>
      </c>
      <c r="B59" s="36">
        <v>3</v>
      </c>
      <c r="C59" s="36">
        <v>5</v>
      </c>
      <c r="D59" s="36">
        <v>3</v>
      </c>
      <c r="E59" s="36">
        <v>0</v>
      </c>
      <c r="F59" s="36">
        <v>2</v>
      </c>
      <c r="G59" s="36">
        <v>2</v>
      </c>
      <c r="H59" s="36">
        <v>1</v>
      </c>
      <c r="I59" s="36">
        <v>2</v>
      </c>
      <c r="J59" s="36">
        <v>0</v>
      </c>
      <c r="K59" s="36">
        <v>0</v>
      </c>
      <c r="L59" s="31">
        <f t="shared" si="3"/>
        <v>0</v>
      </c>
      <c r="M59" s="32" t="str">
        <f t="shared" si="4"/>
        <v>n/a</v>
      </c>
      <c r="N59" s="33">
        <f t="shared" si="6"/>
        <v>-1</v>
      </c>
      <c r="O59" s="33">
        <f t="shared" si="5"/>
        <v>-1</v>
      </c>
      <c r="P59" s="58"/>
    </row>
    <row r="60" spans="1:16" x14ac:dyDescent="0.2">
      <c r="A60" s="6" t="s">
        <v>10</v>
      </c>
      <c r="B60" s="24">
        <v>21</v>
      </c>
      <c r="C60" s="24">
        <v>46</v>
      </c>
      <c r="D60" s="24">
        <v>18</v>
      </c>
      <c r="E60" s="24">
        <v>15</v>
      </c>
      <c r="F60" s="24">
        <v>21</v>
      </c>
      <c r="G60" s="24">
        <v>54</v>
      </c>
      <c r="H60" s="24">
        <v>57</v>
      </c>
      <c r="I60" s="24">
        <v>33</v>
      </c>
      <c r="J60" s="24">
        <v>42</v>
      </c>
      <c r="K60" s="24">
        <v>63</v>
      </c>
      <c r="L60" s="14">
        <f t="shared" si="3"/>
        <v>21</v>
      </c>
      <c r="M60" s="15">
        <f t="shared" si="4"/>
        <v>0.5</v>
      </c>
      <c r="N60" s="11">
        <f t="shared" si="6"/>
        <v>0.16666666666666666</v>
      </c>
      <c r="O60" s="11">
        <f t="shared" si="5"/>
        <v>2</v>
      </c>
      <c r="P60" s="21"/>
    </row>
    <row r="61" spans="1:16" x14ac:dyDescent="0.2">
      <c r="A61" s="28" t="s">
        <v>11</v>
      </c>
      <c r="B61" s="36">
        <v>185</v>
      </c>
      <c r="C61" s="36">
        <v>144</v>
      </c>
      <c r="D61" s="36">
        <v>180</v>
      </c>
      <c r="E61" s="36">
        <v>168</v>
      </c>
      <c r="F61" s="36">
        <v>133</v>
      </c>
      <c r="G61" s="36">
        <v>111</v>
      </c>
      <c r="H61" s="36">
        <v>57</v>
      </c>
      <c r="I61" s="36">
        <v>153</v>
      </c>
      <c r="J61" s="36">
        <v>64</v>
      </c>
      <c r="K61" s="36">
        <v>54</v>
      </c>
      <c r="L61" s="31">
        <f t="shared" si="3"/>
        <v>-10</v>
      </c>
      <c r="M61" s="32">
        <f t="shared" si="4"/>
        <v>-0.15625</v>
      </c>
      <c r="N61" s="33">
        <f t="shared" si="6"/>
        <v>-0.51351351351351349</v>
      </c>
      <c r="O61" s="33">
        <f t="shared" si="5"/>
        <v>-0.70810810810810809</v>
      </c>
      <c r="P61" s="58"/>
    </row>
    <row r="62" spans="1:16" x14ac:dyDescent="0.2">
      <c r="A62" s="6" t="s">
        <v>118</v>
      </c>
      <c r="B62" s="24">
        <v>0</v>
      </c>
      <c r="C62" s="24">
        <v>21</v>
      </c>
      <c r="D62" s="24">
        <v>99</v>
      </c>
      <c r="E62" s="24">
        <v>173</v>
      </c>
      <c r="F62" s="24">
        <v>87</v>
      </c>
      <c r="G62" s="24">
        <v>42</v>
      </c>
      <c r="H62" s="24">
        <v>46</v>
      </c>
      <c r="I62" s="24">
        <v>192</v>
      </c>
      <c r="J62" s="24">
        <v>189</v>
      </c>
      <c r="K62" s="24">
        <v>4</v>
      </c>
      <c r="L62" s="14">
        <f t="shared" si="3"/>
        <v>-185</v>
      </c>
      <c r="M62" s="15">
        <f t="shared" si="4"/>
        <v>-0.97883597883597884</v>
      </c>
      <c r="N62" s="11">
        <f t="shared" si="6"/>
        <v>-0.90476190476190477</v>
      </c>
      <c r="O62" s="11" t="str">
        <f t="shared" si="5"/>
        <v>n/a</v>
      </c>
      <c r="P62" s="21"/>
    </row>
    <row r="63" spans="1:16" x14ac:dyDescent="0.2">
      <c r="A63" s="28" t="s">
        <v>119</v>
      </c>
      <c r="B63" s="36">
        <v>0</v>
      </c>
      <c r="C63" s="36">
        <v>0</v>
      </c>
      <c r="D63" s="36">
        <v>30</v>
      </c>
      <c r="E63" s="36">
        <v>78</v>
      </c>
      <c r="F63" s="36">
        <v>147</v>
      </c>
      <c r="G63" s="36">
        <v>126</v>
      </c>
      <c r="H63" s="36">
        <v>258</v>
      </c>
      <c r="I63" s="36">
        <v>201</v>
      </c>
      <c r="J63" s="36">
        <v>195</v>
      </c>
      <c r="K63" s="36">
        <v>132</v>
      </c>
      <c r="L63" s="31">
        <f t="shared" si="3"/>
        <v>-63</v>
      </c>
      <c r="M63" s="32">
        <f t="shared" si="4"/>
        <v>-0.32307692307692309</v>
      </c>
      <c r="N63" s="33">
        <f t="shared" si="6"/>
        <v>4.7619047619047616E-2</v>
      </c>
      <c r="O63" s="33" t="str">
        <f t="shared" si="5"/>
        <v>n/a</v>
      </c>
      <c r="P63" s="58"/>
    </row>
    <row r="64" spans="1:16" x14ac:dyDescent="0.2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14"/>
      <c r="M64" s="15"/>
      <c r="N64" s="11"/>
      <c r="O64" s="11"/>
      <c r="P64" s="21"/>
    </row>
    <row r="65" spans="1:16" x14ac:dyDescent="0.2">
      <c r="A65" s="4" t="s">
        <v>22</v>
      </c>
      <c r="B65" s="18">
        <f>SUM(B66:B77)</f>
        <v>5256</v>
      </c>
      <c r="C65" s="18">
        <f t="shared" ref="C65:K65" si="15">SUM(C66:C77)</f>
        <v>5173</v>
      </c>
      <c r="D65" s="18">
        <f t="shared" si="15"/>
        <v>5582.5</v>
      </c>
      <c r="E65" s="18">
        <f t="shared" si="15"/>
        <v>5925</v>
      </c>
      <c r="F65" s="18">
        <f t="shared" si="15"/>
        <v>5394</v>
      </c>
      <c r="G65" s="18">
        <f t="shared" si="15"/>
        <v>5238.5</v>
      </c>
      <c r="H65" s="18">
        <f t="shared" si="15"/>
        <v>4988</v>
      </c>
      <c r="I65" s="18">
        <f t="shared" si="15"/>
        <v>5440</v>
      </c>
      <c r="J65" s="18">
        <f t="shared" si="15"/>
        <v>4808.5</v>
      </c>
      <c r="K65" s="18">
        <f t="shared" si="15"/>
        <v>4273.5</v>
      </c>
      <c r="L65" s="19">
        <f t="shared" si="3"/>
        <v>-535</v>
      </c>
      <c r="M65" s="20">
        <f t="shared" si="4"/>
        <v>-0.11126130810023915</v>
      </c>
      <c r="N65" s="21">
        <f t="shared" si="6"/>
        <v>-0.18421303808342082</v>
      </c>
      <c r="O65" s="21">
        <f t="shared" si="5"/>
        <v>-0.18692922374429224</v>
      </c>
      <c r="P65" s="21"/>
    </row>
    <row r="66" spans="1:16" x14ac:dyDescent="0.2">
      <c r="A66" s="28" t="s">
        <v>135</v>
      </c>
      <c r="B66" s="36">
        <v>576</v>
      </c>
      <c r="C66" s="36">
        <v>795</v>
      </c>
      <c r="D66" s="36">
        <v>656.5</v>
      </c>
      <c r="E66" s="36">
        <v>757</v>
      </c>
      <c r="F66" s="36">
        <v>608</v>
      </c>
      <c r="G66" s="36">
        <v>614</v>
      </c>
      <c r="H66" s="36">
        <v>451</v>
      </c>
      <c r="I66" s="36">
        <v>268</v>
      </c>
      <c r="J66" s="36">
        <v>288</v>
      </c>
      <c r="K66" s="36">
        <v>258</v>
      </c>
      <c r="L66" s="31">
        <f t="shared" si="3"/>
        <v>-30</v>
      </c>
      <c r="M66" s="32">
        <f t="shared" si="4"/>
        <v>-0.10416666666666667</v>
      </c>
      <c r="N66" s="33">
        <f t="shared" si="6"/>
        <v>-0.57980456026058635</v>
      </c>
      <c r="O66" s="33">
        <f t="shared" si="5"/>
        <v>-0.55208333333333337</v>
      </c>
      <c r="P66" s="58"/>
    </row>
    <row r="67" spans="1:16" x14ac:dyDescent="0.2">
      <c r="A67" s="6" t="s">
        <v>65</v>
      </c>
      <c r="B67" s="24">
        <v>115</v>
      </c>
      <c r="C67" s="24">
        <v>128</v>
      </c>
      <c r="D67" s="24">
        <v>125</v>
      </c>
      <c r="E67" s="24">
        <v>133</v>
      </c>
      <c r="F67" s="24">
        <v>132</v>
      </c>
      <c r="G67" s="24">
        <v>131</v>
      </c>
      <c r="H67" s="24">
        <v>101</v>
      </c>
      <c r="I67" s="24">
        <v>112</v>
      </c>
      <c r="J67" s="24">
        <v>135</v>
      </c>
      <c r="K67" s="24">
        <v>177</v>
      </c>
      <c r="L67" s="14">
        <f t="shared" si="3"/>
        <v>42</v>
      </c>
      <c r="M67" s="15">
        <f t="shared" si="4"/>
        <v>0.31111111111111112</v>
      </c>
      <c r="N67" s="11">
        <f t="shared" si="6"/>
        <v>0.35114503816793891</v>
      </c>
      <c r="O67" s="11">
        <f t="shared" si="5"/>
        <v>0.53913043478260869</v>
      </c>
      <c r="P67" s="21"/>
    </row>
    <row r="68" spans="1:16" ht="12.6" customHeight="1" x14ac:dyDescent="0.2">
      <c r="A68" s="28" t="s">
        <v>143</v>
      </c>
      <c r="B68" s="36">
        <v>0</v>
      </c>
      <c r="C68" s="36">
        <v>0</v>
      </c>
      <c r="D68" s="36">
        <v>123</v>
      </c>
      <c r="E68" s="36">
        <v>120</v>
      </c>
      <c r="F68" s="36">
        <v>99</v>
      </c>
      <c r="G68" s="36">
        <v>123</v>
      </c>
      <c r="H68" s="36">
        <v>786</v>
      </c>
      <c r="I68" s="36">
        <v>899</v>
      </c>
      <c r="J68" s="36">
        <v>858.5</v>
      </c>
      <c r="K68" s="36">
        <v>717.5</v>
      </c>
      <c r="L68" s="31">
        <f t="shared" si="3"/>
        <v>-141</v>
      </c>
      <c r="M68" s="32">
        <f t="shared" si="4"/>
        <v>-0.16423995340710543</v>
      </c>
      <c r="N68" s="33">
        <f t="shared" si="6"/>
        <v>4.833333333333333</v>
      </c>
      <c r="O68" s="33" t="str">
        <f t="shared" si="5"/>
        <v>n/a</v>
      </c>
      <c r="P68" s="58"/>
    </row>
    <row r="69" spans="1:16" x14ac:dyDescent="0.2">
      <c r="A69" s="6" t="s">
        <v>136</v>
      </c>
      <c r="B69" s="24">
        <v>361</v>
      </c>
      <c r="C69" s="24">
        <v>423</v>
      </c>
      <c r="D69" s="24">
        <v>27</v>
      </c>
      <c r="E69" s="24">
        <v>45</v>
      </c>
      <c r="F69" s="24">
        <v>78</v>
      </c>
      <c r="G69" s="24">
        <v>75</v>
      </c>
      <c r="H69" s="24">
        <v>0</v>
      </c>
      <c r="I69" s="24">
        <v>0</v>
      </c>
      <c r="J69" s="24">
        <v>0</v>
      </c>
      <c r="K69" s="24">
        <v>0</v>
      </c>
      <c r="L69" s="14">
        <f t="shared" si="3"/>
        <v>0</v>
      </c>
      <c r="M69" s="15" t="str">
        <f t="shared" si="4"/>
        <v>n/a</v>
      </c>
      <c r="N69" s="11">
        <f t="shared" si="6"/>
        <v>-1</v>
      </c>
      <c r="O69" s="11">
        <f t="shared" si="5"/>
        <v>-1</v>
      </c>
      <c r="P69" s="21"/>
    </row>
    <row r="70" spans="1:16" x14ac:dyDescent="0.2">
      <c r="A70" s="28" t="s">
        <v>12</v>
      </c>
      <c r="B70" s="36">
        <v>264</v>
      </c>
      <c r="C70" s="36">
        <v>201</v>
      </c>
      <c r="D70" s="36">
        <v>327</v>
      </c>
      <c r="E70" s="36">
        <v>273</v>
      </c>
      <c r="F70" s="36">
        <v>288</v>
      </c>
      <c r="G70" s="36">
        <v>240</v>
      </c>
      <c r="H70" s="36">
        <v>0</v>
      </c>
      <c r="I70" s="36">
        <v>0</v>
      </c>
      <c r="J70" s="36">
        <v>0</v>
      </c>
      <c r="K70" s="36">
        <v>0</v>
      </c>
      <c r="L70" s="31">
        <f t="shared" ref="L70:L121" si="16">K70-J70</f>
        <v>0</v>
      </c>
      <c r="M70" s="32" t="str">
        <f t="shared" ref="M70:M121" si="17">IFERROR((K70-J70)/J70,"n/a")</f>
        <v>n/a</v>
      </c>
      <c r="N70" s="33">
        <f t="shared" ref="N70:N121" si="18">IFERROR((K70-G70)/G70,"n/a")</f>
        <v>-1</v>
      </c>
      <c r="O70" s="33">
        <f t="shared" ref="O70:O121" si="19">IFERROR((K70-B70)/B70,"n/a")</f>
        <v>-1</v>
      </c>
      <c r="P70" s="58"/>
    </row>
    <row r="71" spans="1:16" x14ac:dyDescent="0.2">
      <c r="A71" s="6" t="s">
        <v>180</v>
      </c>
      <c r="B71" s="24">
        <v>415</v>
      </c>
      <c r="C71" s="24">
        <v>396</v>
      </c>
      <c r="D71" s="24">
        <v>628</v>
      </c>
      <c r="E71" s="24">
        <v>737</v>
      </c>
      <c r="F71" s="24">
        <v>711</v>
      </c>
      <c r="G71" s="24">
        <v>616</v>
      </c>
      <c r="H71" s="24">
        <v>675</v>
      </c>
      <c r="I71" s="24">
        <v>914</v>
      </c>
      <c r="J71" s="24">
        <v>309</v>
      </c>
      <c r="K71" s="24">
        <v>169</v>
      </c>
      <c r="L71" s="14">
        <f t="shared" si="16"/>
        <v>-140</v>
      </c>
      <c r="M71" s="15">
        <f t="shared" si="17"/>
        <v>-0.45307443365695793</v>
      </c>
      <c r="N71" s="11">
        <f t="shared" si="18"/>
        <v>-0.72564935064935066</v>
      </c>
      <c r="O71" s="11">
        <f t="shared" si="19"/>
        <v>-0.59277108433734937</v>
      </c>
      <c r="P71" s="21"/>
    </row>
    <row r="72" spans="1:16" x14ac:dyDescent="0.2">
      <c r="A72" s="28" t="s">
        <v>181</v>
      </c>
      <c r="B72" s="36">
        <v>102</v>
      </c>
      <c r="C72" s="36">
        <v>180</v>
      </c>
      <c r="D72" s="36">
        <v>180</v>
      </c>
      <c r="E72" s="36">
        <v>168</v>
      </c>
      <c r="F72" s="36">
        <v>126</v>
      </c>
      <c r="G72" s="36">
        <v>133</v>
      </c>
      <c r="H72" s="36">
        <v>265</v>
      </c>
      <c r="I72" s="36">
        <v>262</v>
      </c>
      <c r="J72" s="36">
        <v>289</v>
      </c>
      <c r="K72" s="36">
        <v>301</v>
      </c>
      <c r="L72" s="31">
        <f t="shared" si="16"/>
        <v>12</v>
      </c>
      <c r="M72" s="32">
        <f t="shared" si="17"/>
        <v>4.1522491349480967E-2</v>
      </c>
      <c r="N72" s="33">
        <f t="shared" si="18"/>
        <v>1.263157894736842</v>
      </c>
      <c r="O72" s="33">
        <f t="shared" si="19"/>
        <v>1.9509803921568627</v>
      </c>
      <c r="P72" s="58"/>
    </row>
    <row r="73" spans="1:16" x14ac:dyDescent="0.2">
      <c r="A73" s="6" t="s">
        <v>66</v>
      </c>
      <c r="B73" s="24">
        <v>637</v>
      </c>
      <c r="C73" s="24">
        <v>454</v>
      </c>
      <c r="D73" s="24">
        <v>399</v>
      </c>
      <c r="E73" s="24">
        <v>485</v>
      </c>
      <c r="F73" s="24">
        <v>445</v>
      </c>
      <c r="G73" s="24">
        <v>484</v>
      </c>
      <c r="H73" s="24">
        <v>315</v>
      </c>
      <c r="I73" s="24">
        <v>472</v>
      </c>
      <c r="J73" s="24">
        <v>428</v>
      </c>
      <c r="K73" s="24">
        <v>140</v>
      </c>
      <c r="L73" s="14">
        <f t="shared" si="16"/>
        <v>-288</v>
      </c>
      <c r="M73" s="15">
        <f t="shared" si="17"/>
        <v>-0.67289719626168221</v>
      </c>
      <c r="N73" s="11">
        <f t="shared" si="18"/>
        <v>-0.71074380165289253</v>
      </c>
      <c r="O73" s="11">
        <f t="shared" si="19"/>
        <v>-0.78021978021978022</v>
      </c>
      <c r="P73" s="21"/>
    </row>
    <row r="74" spans="1:16" x14ac:dyDescent="0.2">
      <c r="A74" s="28" t="s">
        <v>67</v>
      </c>
      <c r="B74" s="36">
        <v>1123</v>
      </c>
      <c r="C74" s="36">
        <v>1062</v>
      </c>
      <c r="D74" s="36">
        <v>1122</v>
      </c>
      <c r="E74" s="36">
        <v>1388</v>
      </c>
      <c r="F74" s="36">
        <v>1103</v>
      </c>
      <c r="G74" s="36">
        <v>1128</v>
      </c>
      <c r="H74" s="36">
        <v>1095</v>
      </c>
      <c r="I74" s="36">
        <v>1276</v>
      </c>
      <c r="J74" s="36">
        <v>1261</v>
      </c>
      <c r="K74" s="36">
        <v>1331</v>
      </c>
      <c r="L74" s="31">
        <f t="shared" si="16"/>
        <v>70</v>
      </c>
      <c r="M74" s="32">
        <f t="shared" si="17"/>
        <v>5.551149881046788E-2</v>
      </c>
      <c r="N74" s="33">
        <f t="shared" si="18"/>
        <v>0.17996453900709219</v>
      </c>
      <c r="O74" s="33">
        <f t="shared" si="19"/>
        <v>0.18521816562778273</v>
      </c>
      <c r="P74" s="58"/>
    </row>
    <row r="75" spans="1:16" x14ac:dyDescent="0.2">
      <c r="A75" s="6" t="s">
        <v>182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171</v>
      </c>
      <c r="L75" s="14">
        <f t="shared" si="16"/>
        <v>171</v>
      </c>
      <c r="M75" s="15" t="str">
        <f t="shared" si="17"/>
        <v>n/a</v>
      </c>
      <c r="N75" s="11" t="str">
        <f t="shared" si="18"/>
        <v>n/a</v>
      </c>
      <c r="O75" s="11" t="str">
        <f t="shared" si="19"/>
        <v>n/a</v>
      </c>
      <c r="P75" s="21"/>
    </row>
    <row r="76" spans="1:16" x14ac:dyDescent="0.2">
      <c r="A76" s="38" t="s">
        <v>146</v>
      </c>
      <c r="B76" s="51">
        <v>1002</v>
      </c>
      <c r="C76" s="51">
        <v>962</v>
      </c>
      <c r="D76" s="51">
        <v>987</v>
      </c>
      <c r="E76" s="51">
        <v>987</v>
      </c>
      <c r="F76" s="51">
        <v>1005</v>
      </c>
      <c r="G76" s="51">
        <v>1031</v>
      </c>
      <c r="H76" s="51">
        <v>1033</v>
      </c>
      <c r="I76" s="51">
        <v>985</v>
      </c>
      <c r="J76" s="51">
        <v>994</v>
      </c>
      <c r="K76" s="51">
        <v>1009</v>
      </c>
      <c r="L76" s="40">
        <f t="shared" ref="L76:L77" si="20">K76-J76</f>
        <v>15</v>
      </c>
      <c r="M76" s="41">
        <f t="shared" ref="M76:M77" si="21">IFERROR((K76-J76)/J76,"n/a")</f>
        <v>1.5090543259557344E-2</v>
      </c>
      <c r="N76" s="42">
        <f t="shared" ref="N76:N77" si="22">IFERROR((K76-G76)/G76,"n/a")</f>
        <v>-2.133850630455868E-2</v>
      </c>
      <c r="O76" s="42">
        <f t="shared" ref="O76:O77" si="23">IFERROR((K76-B76)/B76,"n/a")</f>
        <v>6.9860279441117763E-3</v>
      </c>
      <c r="P76" s="49"/>
    </row>
    <row r="77" spans="1:16" x14ac:dyDescent="0.2">
      <c r="A77" s="6" t="s">
        <v>105</v>
      </c>
      <c r="B77" s="24">
        <v>661</v>
      </c>
      <c r="C77" s="24">
        <v>572</v>
      </c>
      <c r="D77" s="24">
        <v>1008</v>
      </c>
      <c r="E77" s="24">
        <v>832</v>
      </c>
      <c r="F77" s="24">
        <v>799</v>
      </c>
      <c r="G77" s="24">
        <v>663.5</v>
      </c>
      <c r="H77" s="24">
        <v>267</v>
      </c>
      <c r="I77" s="24">
        <v>252</v>
      </c>
      <c r="J77" s="24">
        <v>246</v>
      </c>
      <c r="K77" s="24">
        <v>0</v>
      </c>
      <c r="L77" s="14">
        <f t="shared" si="20"/>
        <v>-246</v>
      </c>
      <c r="M77" s="15">
        <f t="shared" si="21"/>
        <v>-1</v>
      </c>
      <c r="N77" s="11">
        <f t="shared" si="22"/>
        <v>-1</v>
      </c>
      <c r="O77" s="11">
        <f t="shared" si="23"/>
        <v>-1</v>
      </c>
      <c r="P77" s="21"/>
    </row>
    <row r="78" spans="1:16" x14ac:dyDescent="0.2">
      <c r="A78" s="6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14"/>
      <c r="M78" s="15"/>
      <c r="N78" s="11"/>
      <c r="O78" s="11"/>
      <c r="P78" s="21"/>
    </row>
    <row r="79" spans="1:16" x14ac:dyDescent="0.2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14"/>
      <c r="M79" s="15"/>
      <c r="N79" s="11"/>
      <c r="O79" s="11"/>
      <c r="P79" s="21"/>
    </row>
    <row r="80" spans="1:16" x14ac:dyDescent="0.2">
      <c r="A80" s="4" t="s">
        <v>23</v>
      </c>
      <c r="B80" s="18">
        <f>SUM(B81:B93)</f>
        <v>2526.5</v>
      </c>
      <c r="C80" s="18">
        <f t="shared" ref="C80:K80" si="24">SUM(C81:C93)</f>
        <v>2474</v>
      </c>
      <c r="D80" s="18">
        <f t="shared" si="24"/>
        <v>2639</v>
      </c>
      <c r="E80" s="18">
        <f t="shared" si="24"/>
        <v>2664</v>
      </c>
      <c r="F80" s="18">
        <f t="shared" si="24"/>
        <v>2327.5</v>
      </c>
      <c r="G80" s="18">
        <f t="shared" si="24"/>
        <v>2357.5</v>
      </c>
      <c r="H80" s="18">
        <f t="shared" si="24"/>
        <v>2400</v>
      </c>
      <c r="I80" s="18">
        <f t="shared" si="24"/>
        <v>2762.75</v>
      </c>
      <c r="J80" s="18">
        <f t="shared" si="24"/>
        <v>2626.75</v>
      </c>
      <c r="K80" s="18">
        <f t="shared" si="24"/>
        <v>2331.5</v>
      </c>
      <c r="L80" s="19">
        <f t="shared" si="16"/>
        <v>-295.25</v>
      </c>
      <c r="M80" s="20">
        <f t="shared" si="17"/>
        <v>-0.11240125630532026</v>
      </c>
      <c r="N80" s="21">
        <f t="shared" si="18"/>
        <v>-1.1028632025450688E-2</v>
      </c>
      <c r="O80" s="21">
        <f t="shared" si="19"/>
        <v>-7.7181872155155359E-2</v>
      </c>
      <c r="P80" s="21"/>
    </row>
    <row r="81" spans="1:16" ht="12.6" customHeight="1" x14ac:dyDescent="0.2">
      <c r="A81" s="28" t="s">
        <v>69</v>
      </c>
      <c r="B81" s="36">
        <v>686</v>
      </c>
      <c r="C81" s="36">
        <v>639</v>
      </c>
      <c r="D81" s="36">
        <v>660</v>
      </c>
      <c r="E81" s="36">
        <v>885</v>
      </c>
      <c r="F81" s="36">
        <v>922</v>
      </c>
      <c r="G81" s="36">
        <v>930</v>
      </c>
      <c r="H81" s="36">
        <v>901.5</v>
      </c>
      <c r="I81" s="36">
        <v>1094</v>
      </c>
      <c r="J81" s="36">
        <v>1082</v>
      </c>
      <c r="K81" s="36">
        <v>978</v>
      </c>
      <c r="L81" s="31">
        <f t="shared" si="16"/>
        <v>-104</v>
      </c>
      <c r="M81" s="32">
        <f t="shared" si="17"/>
        <v>-9.6118299445471345E-2</v>
      </c>
      <c r="N81" s="33">
        <f t="shared" si="18"/>
        <v>5.1612903225806452E-2</v>
      </c>
      <c r="O81" s="33">
        <f t="shared" si="19"/>
        <v>0.42565597667638483</v>
      </c>
      <c r="P81" s="58"/>
    </row>
    <row r="82" spans="1:16" x14ac:dyDescent="0.2">
      <c r="A82" s="6" t="s">
        <v>139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87</v>
      </c>
      <c r="I82" s="24">
        <v>0</v>
      </c>
      <c r="J82" s="24">
        <v>0</v>
      </c>
      <c r="K82" s="24">
        <v>0</v>
      </c>
      <c r="L82" s="14">
        <f t="shared" si="16"/>
        <v>0</v>
      </c>
      <c r="M82" s="15" t="str">
        <f t="shared" si="17"/>
        <v>n/a</v>
      </c>
      <c r="N82" s="11" t="str">
        <f t="shared" si="18"/>
        <v>n/a</v>
      </c>
      <c r="O82" s="11" t="str">
        <f t="shared" si="19"/>
        <v>n/a</v>
      </c>
      <c r="P82" s="21"/>
    </row>
    <row r="83" spans="1:16" x14ac:dyDescent="0.2">
      <c r="A83" s="28" t="s">
        <v>140</v>
      </c>
      <c r="B83" s="36">
        <v>150.5</v>
      </c>
      <c r="C83" s="36">
        <v>154</v>
      </c>
      <c r="D83" s="36">
        <v>161</v>
      </c>
      <c r="E83" s="36">
        <v>42</v>
      </c>
      <c r="F83" s="36">
        <v>45.5</v>
      </c>
      <c r="G83" s="36">
        <v>45.5</v>
      </c>
      <c r="H83" s="36">
        <v>52.5</v>
      </c>
      <c r="I83" s="36">
        <v>22.75</v>
      </c>
      <c r="J83" s="36">
        <v>65.75</v>
      </c>
      <c r="K83" s="36">
        <v>13.5</v>
      </c>
      <c r="L83" s="31">
        <f t="shared" si="16"/>
        <v>-52.25</v>
      </c>
      <c r="M83" s="32">
        <f t="shared" si="17"/>
        <v>-0.79467680608365021</v>
      </c>
      <c r="N83" s="33">
        <f t="shared" si="18"/>
        <v>-0.70329670329670335</v>
      </c>
      <c r="O83" s="33">
        <f t="shared" si="19"/>
        <v>-0.9102990033222591</v>
      </c>
      <c r="P83" s="58"/>
    </row>
    <row r="84" spans="1:16" x14ac:dyDescent="0.2">
      <c r="A84" s="6" t="s">
        <v>183</v>
      </c>
      <c r="B84" s="24">
        <v>690</v>
      </c>
      <c r="C84" s="24">
        <v>525</v>
      </c>
      <c r="D84" s="24">
        <v>519</v>
      </c>
      <c r="E84" s="24">
        <v>318</v>
      </c>
      <c r="F84" s="24">
        <v>195</v>
      </c>
      <c r="G84" s="24">
        <v>333</v>
      </c>
      <c r="H84" s="24">
        <v>132</v>
      </c>
      <c r="I84" s="24">
        <v>198</v>
      </c>
      <c r="J84" s="24">
        <v>105</v>
      </c>
      <c r="K84" s="24">
        <v>0</v>
      </c>
      <c r="L84" s="14">
        <f t="shared" si="16"/>
        <v>-105</v>
      </c>
      <c r="M84" s="15">
        <f t="shared" si="17"/>
        <v>-1</v>
      </c>
      <c r="N84" s="11">
        <f t="shared" si="18"/>
        <v>-1</v>
      </c>
      <c r="O84" s="11">
        <f t="shared" si="19"/>
        <v>-1</v>
      </c>
      <c r="P84" s="21"/>
    </row>
    <row r="85" spans="1:16" s="7" customFormat="1" x14ac:dyDescent="0.2">
      <c r="A85" s="28" t="s">
        <v>70</v>
      </c>
      <c r="B85" s="36">
        <v>213</v>
      </c>
      <c r="C85" s="36">
        <v>206</v>
      </c>
      <c r="D85" s="36">
        <v>80</v>
      </c>
      <c r="E85" s="36">
        <v>282</v>
      </c>
      <c r="F85" s="36">
        <v>213</v>
      </c>
      <c r="G85" s="36">
        <v>273</v>
      </c>
      <c r="H85" s="36">
        <v>297</v>
      </c>
      <c r="I85" s="36">
        <v>394</v>
      </c>
      <c r="J85" s="36">
        <v>399</v>
      </c>
      <c r="K85" s="36">
        <v>408</v>
      </c>
      <c r="L85" s="31">
        <f t="shared" si="16"/>
        <v>9</v>
      </c>
      <c r="M85" s="32">
        <f t="shared" si="17"/>
        <v>2.2556390977443608E-2</v>
      </c>
      <c r="N85" s="33">
        <f t="shared" si="18"/>
        <v>0.49450549450549453</v>
      </c>
      <c r="O85" s="33">
        <f t="shared" si="19"/>
        <v>0.91549295774647887</v>
      </c>
      <c r="P85" s="58"/>
    </row>
    <row r="86" spans="1:16" s="7" customFormat="1" x14ac:dyDescent="0.2">
      <c r="A86" s="6" t="s">
        <v>121</v>
      </c>
      <c r="B86" s="24">
        <v>18</v>
      </c>
      <c r="C86" s="24">
        <v>3</v>
      </c>
      <c r="D86" s="24">
        <v>18</v>
      </c>
      <c r="E86" s="24">
        <v>12</v>
      </c>
      <c r="F86" s="24">
        <v>15</v>
      </c>
      <c r="G86" s="24">
        <v>12</v>
      </c>
      <c r="H86" s="24">
        <v>9</v>
      </c>
      <c r="I86" s="24">
        <v>15</v>
      </c>
      <c r="J86" s="24">
        <v>6</v>
      </c>
      <c r="K86" s="24">
        <v>0</v>
      </c>
      <c r="L86" s="14">
        <f t="shared" si="16"/>
        <v>-6</v>
      </c>
      <c r="M86" s="15">
        <f t="shared" si="17"/>
        <v>-1</v>
      </c>
      <c r="N86" s="11">
        <f t="shared" si="18"/>
        <v>-1</v>
      </c>
      <c r="O86" s="11">
        <f t="shared" si="19"/>
        <v>-1</v>
      </c>
      <c r="P86" s="21"/>
    </row>
    <row r="87" spans="1:16" s="7" customFormat="1" x14ac:dyDescent="0.2">
      <c r="A87" s="38" t="s">
        <v>122</v>
      </c>
      <c r="B87" s="51">
        <v>0</v>
      </c>
      <c r="C87" s="51">
        <v>0</v>
      </c>
      <c r="D87" s="51">
        <v>72</v>
      </c>
      <c r="E87" s="51">
        <v>57</v>
      </c>
      <c r="F87" s="51">
        <v>111</v>
      </c>
      <c r="G87" s="51">
        <v>84</v>
      </c>
      <c r="H87" s="51">
        <v>81</v>
      </c>
      <c r="I87" s="51">
        <v>120</v>
      </c>
      <c r="J87" s="51">
        <v>87</v>
      </c>
      <c r="K87" s="51">
        <v>0</v>
      </c>
      <c r="L87" s="40">
        <f t="shared" si="16"/>
        <v>-87</v>
      </c>
      <c r="M87" s="41">
        <f t="shared" si="17"/>
        <v>-1</v>
      </c>
      <c r="N87" s="42">
        <f t="shared" si="18"/>
        <v>-1</v>
      </c>
      <c r="O87" s="42" t="str">
        <f t="shared" si="19"/>
        <v>n/a</v>
      </c>
      <c r="P87" s="58"/>
    </row>
    <row r="88" spans="1:16" s="7" customFormat="1" x14ac:dyDescent="0.2">
      <c r="A88" s="6" t="s">
        <v>168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156</v>
      </c>
      <c r="J88" s="24">
        <v>6</v>
      </c>
      <c r="K88" s="24">
        <v>0</v>
      </c>
      <c r="L88" s="14">
        <f t="shared" si="16"/>
        <v>-6</v>
      </c>
      <c r="M88" s="15">
        <f t="shared" si="17"/>
        <v>-1</v>
      </c>
      <c r="N88" s="11" t="str">
        <f t="shared" si="18"/>
        <v>n/a</v>
      </c>
      <c r="O88" s="11" t="str">
        <f t="shared" si="19"/>
        <v>n/a</v>
      </c>
      <c r="P88" s="21"/>
    </row>
    <row r="89" spans="1:16" s="7" customFormat="1" x14ac:dyDescent="0.2">
      <c r="A89" s="38" t="s">
        <v>72</v>
      </c>
      <c r="B89" s="51">
        <v>15</v>
      </c>
      <c r="C89" s="51">
        <v>18</v>
      </c>
      <c r="D89" s="51">
        <v>8</v>
      </c>
      <c r="E89" s="51">
        <v>80</v>
      </c>
      <c r="F89" s="51">
        <v>25</v>
      </c>
      <c r="G89" s="51">
        <v>23</v>
      </c>
      <c r="H89" s="51">
        <v>65</v>
      </c>
      <c r="I89" s="51">
        <v>55</v>
      </c>
      <c r="J89" s="51">
        <v>0</v>
      </c>
      <c r="K89" s="51">
        <v>0</v>
      </c>
      <c r="L89" s="40">
        <f t="shared" si="16"/>
        <v>0</v>
      </c>
      <c r="M89" s="41" t="str">
        <f t="shared" si="17"/>
        <v>n/a</v>
      </c>
      <c r="N89" s="42">
        <f t="shared" si="18"/>
        <v>-1</v>
      </c>
      <c r="O89" s="42">
        <f t="shared" si="19"/>
        <v>-1</v>
      </c>
      <c r="P89" s="58"/>
    </row>
    <row r="90" spans="1:16" s="7" customFormat="1" x14ac:dyDescent="0.2">
      <c r="A90" s="6" t="s">
        <v>76</v>
      </c>
      <c r="B90" s="24">
        <v>0</v>
      </c>
      <c r="C90" s="24">
        <v>0</v>
      </c>
      <c r="D90" s="24">
        <v>3</v>
      </c>
      <c r="E90" s="24">
        <v>0</v>
      </c>
      <c r="F90" s="24">
        <v>25</v>
      </c>
      <c r="G90" s="24">
        <v>0</v>
      </c>
      <c r="H90" s="24">
        <v>0</v>
      </c>
      <c r="I90" s="24">
        <v>37</v>
      </c>
      <c r="J90" s="24">
        <v>33</v>
      </c>
      <c r="K90" s="24">
        <v>0</v>
      </c>
      <c r="L90" s="14">
        <f t="shared" si="16"/>
        <v>-33</v>
      </c>
      <c r="M90" s="15">
        <f t="shared" si="17"/>
        <v>-1</v>
      </c>
      <c r="N90" s="11" t="str">
        <f t="shared" si="18"/>
        <v>n/a</v>
      </c>
      <c r="O90" s="11" t="str">
        <f t="shared" si="19"/>
        <v>n/a</v>
      </c>
      <c r="P90" s="21"/>
    </row>
    <row r="91" spans="1:16" s="7" customFormat="1" x14ac:dyDescent="0.2">
      <c r="A91" s="38" t="s">
        <v>79</v>
      </c>
      <c r="B91" s="51">
        <v>229</v>
      </c>
      <c r="C91" s="51">
        <v>221</v>
      </c>
      <c r="D91" s="51">
        <v>230</v>
      </c>
      <c r="E91" s="51">
        <v>271</v>
      </c>
      <c r="F91" s="51">
        <v>125</v>
      </c>
      <c r="G91" s="51">
        <v>180</v>
      </c>
      <c r="H91" s="51">
        <v>250</v>
      </c>
      <c r="I91" s="51">
        <v>104</v>
      </c>
      <c r="J91" s="51">
        <v>222</v>
      </c>
      <c r="K91" s="51">
        <v>230</v>
      </c>
      <c r="L91" s="40">
        <f t="shared" si="16"/>
        <v>8</v>
      </c>
      <c r="M91" s="41">
        <f t="shared" si="17"/>
        <v>3.6036036036036036E-2</v>
      </c>
      <c r="N91" s="42">
        <f t="shared" si="18"/>
        <v>0.27777777777777779</v>
      </c>
      <c r="O91" s="42">
        <f t="shared" si="19"/>
        <v>4.3668122270742356E-3</v>
      </c>
      <c r="P91" s="58"/>
    </row>
    <row r="92" spans="1:16" s="7" customFormat="1" x14ac:dyDescent="0.2">
      <c r="A92" s="6" t="s">
        <v>159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84</v>
      </c>
      <c r="K92" s="24">
        <v>111</v>
      </c>
      <c r="L92" s="14">
        <f t="shared" si="16"/>
        <v>27</v>
      </c>
      <c r="M92" s="15">
        <f t="shared" si="17"/>
        <v>0.32142857142857145</v>
      </c>
      <c r="N92" s="11" t="str">
        <f t="shared" si="18"/>
        <v>n/a</v>
      </c>
      <c r="O92" s="11" t="str">
        <f t="shared" si="19"/>
        <v>n/a</v>
      </c>
      <c r="P92" s="21"/>
    </row>
    <row r="93" spans="1:16" s="7" customFormat="1" ht="12.6" customHeight="1" x14ac:dyDescent="0.2">
      <c r="A93" s="38" t="s">
        <v>80</v>
      </c>
      <c r="B93" s="51">
        <v>525</v>
      </c>
      <c r="C93" s="51">
        <v>708</v>
      </c>
      <c r="D93" s="51">
        <v>888</v>
      </c>
      <c r="E93" s="51">
        <v>717</v>
      </c>
      <c r="F93" s="51">
        <v>651</v>
      </c>
      <c r="G93" s="51">
        <v>477</v>
      </c>
      <c r="H93" s="51">
        <v>525</v>
      </c>
      <c r="I93" s="51">
        <v>567</v>
      </c>
      <c r="J93" s="51">
        <v>537</v>
      </c>
      <c r="K93" s="51">
        <v>591</v>
      </c>
      <c r="L93" s="40">
        <f t="shared" si="16"/>
        <v>54</v>
      </c>
      <c r="M93" s="41">
        <f t="shared" si="17"/>
        <v>0.1005586592178771</v>
      </c>
      <c r="N93" s="42">
        <f t="shared" si="18"/>
        <v>0.2389937106918239</v>
      </c>
      <c r="O93" s="42">
        <f t="shared" si="19"/>
        <v>0.12571428571428572</v>
      </c>
      <c r="P93" s="58"/>
    </row>
    <row r="94" spans="1:16" s="7" customFormat="1" x14ac:dyDescent="0.2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14"/>
      <c r="M94" s="15"/>
      <c r="N94" s="11"/>
      <c r="O94" s="11"/>
      <c r="P94" s="21"/>
    </row>
    <row r="95" spans="1:16" s="7" customFormat="1" x14ac:dyDescent="0.2">
      <c r="A95" s="4" t="s">
        <v>24</v>
      </c>
      <c r="B95" s="18">
        <f>SUM(B96:B102)</f>
        <v>3874</v>
      </c>
      <c r="C95" s="18">
        <f t="shared" ref="C95:K95" si="25">SUM(C96:C102)</f>
        <v>3207</v>
      </c>
      <c r="D95" s="18">
        <f t="shared" si="25"/>
        <v>3212</v>
      </c>
      <c r="E95" s="18">
        <f t="shared" si="25"/>
        <v>4183</v>
      </c>
      <c r="F95" s="18">
        <f t="shared" si="25"/>
        <v>3133</v>
      </c>
      <c r="G95" s="18">
        <f t="shared" si="25"/>
        <v>3367</v>
      </c>
      <c r="H95" s="18">
        <f t="shared" si="25"/>
        <v>3027</v>
      </c>
      <c r="I95" s="18">
        <f t="shared" si="25"/>
        <v>2930</v>
      </c>
      <c r="J95" s="18">
        <f t="shared" si="25"/>
        <v>2774</v>
      </c>
      <c r="K95" s="18">
        <f t="shared" si="25"/>
        <v>2769</v>
      </c>
      <c r="L95" s="19">
        <f t="shared" si="16"/>
        <v>-5</v>
      </c>
      <c r="M95" s="20">
        <f t="shared" si="17"/>
        <v>-1.8024513338139869E-3</v>
      </c>
      <c r="N95" s="21">
        <f t="shared" si="18"/>
        <v>-0.17760617760617761</v>
      </c>
      <c r="O95" s="21">
        <f t="shared" si="19"/>
        <v>-0.28523489932885904</v>
      </c>
      <c r="P95" s="21"/>
    </row>
    <row r="96" spans="1:16" s="7" customFormat="1" x14ac:dyDescent="0.2">
      <c r="A96" s="28" t="s">
        <v>169</v>
      </c>
      <c r="B96" s="36">
        <v>668</v>
      </c>
      <c r="C96" s="36">
        <v>547</v>
      </c>
      <c r="D96" s="36">
        <v>611</v>
      </c>
      <c r="E96" s="36">
        <v>617</v>
      </c>
      <c r="F96" s="36">
        <v>592</v>
      </c>
      <c r="G96" s="36">
        <v>647</v>
      </c>
      <c r="H96" s="36">
        <v>672</v>
      </c>
      <c r="I96" s="36">
        <v>753</v>
      </c>
      <c r="J96" s="36">
        <v>647</v>
      </c>
      <c r="K96" s="36">
        <v>779</v>
      </c>
      <c r="L96" s="31">
        <f t="shared" si="16"/>
        <v>132</v>
      </c>
      <c r="M96" s="32">
        <f t="shared" si="17"/>
        <v>0.20401854714064915</v>
      </c>
      <c r="N96" s="33">
        <f t="shared" si="18"/>
        <v>0.20401854714064915</v>
      </c>
      <c r="O96" s="33">
        <f t="shared" si="19"/>
        <v>0.16616766467065869</v>
      </c>
      <c r="P96" s="58"/>
    </row>
    <row r="97" spans="1:16" s="7" customFormat="1" x14ac:dyDescent="0.2">
      <c r="A97" s="6" t="s">
        <v>83</v>
      </c>
      <c r="B97" s="24">
        <v>877</v>
      </c>
      <c r="C97" s="24">
        <v>804</v>
      </c>
      <c r="D97" s="24">
        <v>640</v>
      </c>
      <c r="E97" s="24">
        <v>911</v>
      </c>
      <c r="F97" s="24">
        <v>693</v>
      </c>
      <c r="G97" s="24">
        <v>687</v>
      </c>
      <c r="H97" s="24">
        <v>504</v>
      </c>
      <c r="I97" s="24">
        <v>503</v>
      </c>
      <c r="J97" s="24">
        <v>515</v>
      </c>
      <c r="K97" s="24">
        <v>271</v>
      </c>
      <c r="L97" s="14">
        <f t="shared" si="16"/>
        <v>-244</v>
      </c>
      <c r="M97" s="15">
        <f t="shared" si="17"/>
        <v>-0.47378640776699027</v>
      </c>
      <c r="N97" s="11">
        <f t="shared" si="18"/>
        <v>-0.60553129548762741</v>
      </c>
      <c r="O97" s="11">
        <f t="shared" si="19"/>
        <v>-0.69099201824401368</v>
      </c>
      <c r="P97" s="21"/>
    </row>
    <row r="98" spans="1:16" s="7" customFormat="1" x14ac:dyDescent="0.2">
      <c r="A98" s="28" t="s">
        <v>84</v>
      </c>
      <c r="B98" s="36">
        <v>456</v>
      </c>
      <c r="C98" s="36">
        <v>378</v>
      </c>
      <c r="D98" s="36">
        <v>339</v>
      </c>
      <c r="E98" s="36">
        <v>330</v>
      </c>
      <c r="F98" s="36">
        <v>290</v>
      </c>
      <c r="G98" s="36">
        <v>483</v>
      </c>
      <c r="H98" s="36">
        <v>588</v>
      </c>
      <c r="I98" s="36">
        <v>558</v>
      </c>
      <c r="J98" s="36">
        <v>281</v>
      </c>
      <c r="K98" s="36">
        <v>333</v>
      </c>
      <c r="L98" s="31">
        <f t="shared" si="16"/>
        <v>52</v>
      </c>
      <c r="M98" s="32">
        <f t="shared" si="17"/>
        <v>0.18505338078291814</v>
      </c>
      <c r="N98" s="33">
        <f t="shared" si="18"/>
        <v>-0.3105590062111801</v>
      </c>
      <c r="O98" s="33">
        <f t="shared" si="19"/>
        <v>-0.26973684210526316</v>
      </c>
      <c r="P98" s="58"/>
    </row>
    <row r="99" spans="1:16" s="7" customFormat="1" x14ac:dyDescent="0.2">
      <c r="A99" s="6" t="s">
        <v>170</v>
      </c>
      <c r="B99" s="24">
        <v>0</v>
      </c>
      <c r="C99" s="24">
        <v>0</v>
      </c>
      <c r="D99" s="24">
        <v>1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1</v>
      </c>
      <c r="L99" s="14">
        <f t="shared" si="16"/>
        <v>1</v>
      </c>
      <c r="M99" s="15" t="str">
        <f t="shared" si="17"/>
        <v>n/a</v>
      </c>
      <c r="N99" s="11" t="str">
        <f t="shared" si="18"/>
        <v>n/a</v>
      </c>
      <c r="O99" s="11" t="str">
        <f t="shared" si="19"/>
        <v>n/a</v>
      </c>
      <c r="P99" s="21"/>
    </row>
    <row r="100" spans="1:16" s="7" customFormat="1" x14ac:dyDescent="0.2">
      <c r="A100" s="38" t="s">
        <v>85</v>
      </c>
      <c r="B100" s="51">
        <v>1507</v>
      </c>
      <c r="C100" s="51">
        <v>1140</v>
      </c>
      <c r="D100" s="51">
        <v>1238</v>
      </c>
      <c r="E100" s="51">
        <v>1795</v>
      </c>
      <c r="F100" s="51">
        <v>1197</v>
      </c>
      <c r="G100" s="51">
        <v>1174</v>
      </c>
      <c r="H100" s="51">
        <v>941</v>
      </c>
      <c r="I100" s="51">
        <v>891</v>
      </c>
      <c r="J100" s="51">
        <v>1092</v>
      </c>
      <c r="K100" s="51">
        <v>1113</v>
      </c>
      <c r="L100" s="40">
        <f t="shared" si="16"/>
        <v>21</v>
      </c>
      <c r="M100" s="41">
        <f t="shared" si="17"/>
        <v>1.9230769230769232E-2</v>
      </c>
      <c r="N100" s="42">
        <f t="shared" si="18"/>
        <v>-5.1959114139693355E-2</v>
      </c>
      <c r="O100" s="42">
        <f t="shared" si="19"/>
        <v>-0.26144658261446585</v>
      </c>
      <c r="P100" s="58"/>
    </row>
    <row r="101" spans="1:16" s="7" customFormat="1" x14ac:dyDescent="0.2">
      <c r="A101" s="6" t="s">
        <v>86</v>
      </c>
      <c r="B101" s="24">
        <v>147</v>
      </c>
      <c r="C101" s="24">
        <v>81</v>
      </c>
      <c r="D101" s="24">
        <v>81</v>
      </c>
      <c r="E101" s="24">
        <v>93</v>
      </c>
      <c r="F101" s="24">
        <v>131</v>
      </c>
      <c r="G101" s="24">
        <v>150</v>
      </c>
      <c r="H101" s="24">
        <v>123</v>
      </c>
      <c r="I101" s="24">
        <v>87</v>
      </c>
      <c r="J101" s="24">
        <v>48</v>
      </c>
      <c r="K101" s="24">
        <v>28</v>
      </c>
      <c r="L101" s="14">
        <f t="shared" si="16"/>
        <v>-20</v>
      </c>
      <c r="M101" s="15">
        <f t="shared" si="17"/>
        <v>-0.41666666666666669</v>
      </c>
      <c r="N101" s="11">
        <f t="shared" si="18"/>
        <v>-0.81333333333333335</v>
      </c>
      <c r="O101" s="11">
        <f t="shared" si="19"/>
        <v>-0.80952380952380953</v>
      </c>
      <c r="P101" s="21"/>
    </row>
    <row r="102" spans="1:16" s="7" customFormat="1" x14ac:dyDescent="0.2">
      <c r="A102" s="38" t="s">
        <v>171</v>
      </c>
      <c r="B102" s="39">
        <v>219</v>
      </c>
      <c r="C102" s="39">
        <v>257</v>
      </c>
      <c r="D102" s="39">
        <v>302</v>
      </c>
      <c r="E102" s="39">
        <v>437</v>
      </c>
      <c r="F102" s="39">
        <v>230</v>
      </c>
      <c r="G102" s="39">
        <v>226</v>
      </c>
      <c r="H102" s="39">
        <v>199</v>
      </c>
      <c r="I102" s="39">
        <v>138</v>
      </c>
      <c r="J102" s="39">
        <v>191</v>
      </c>
      <c r="K102" s="39">
        <v>244</v>
      </c>
      <c r="L102" s="40">
        <f t="shared" ref="L102" si="26">K102-J102</f>
        <v>53</v>
      </c>
      <c r="M102" s="41">
        <f t="shared" ref="M102" si="27">IFERROR((K102-J102)/J102,"n/a")</f>
        <v>0.27748691099476441</v>
      </c>
      <c r="N102" s="42">
        <f t="shared" ref="N102" si="28">IFERROR((K102-G102)/G102,"n/a")</f>
        <v>7.9646017699115043E-2</v>
      </c>
      <c r="O102" s="42">
        <f t="shared" ref="O102" si="29">IFERROR((K102-B102)/B102,"n/a")</f>
        <v>0.11415525114155251</v>
      </c>
      <c r="P102" s="49"/>
    </row>
    <row r="103" spans="1:16" s="7" customFormat="1" x14ac:dyDescent="0.2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14"/>
      <c r="M103" s="15"/>
      <c r="N103" s="11"/>
      <c r="O103" s="11"/>
      <c r="P103" s="21"/>
    </row>
    <row r="104" spans="1:16" s="7" customFormat="1" x14ac:dyDescent="0.2">
      <c r="A104" s="4" t="s">
        <v>25</v>
      </c>
      <c r="B104" s="18">
        <f>SUM(B105:B114)</f>
        <v>3885</v>
      </c>
      <c r="C104" s="18">
        <f t="shared" ref="C104" si="30">SUM(C105:C114)</f>
        <v>3809</v>
      </c>
      <c r="D104" s="18">
        <f t="shared" ref="D104:K104" si="31">SUM(D105:D114)</f>
        <v>4204</v>
      </c>
      <c r="E104" s="18">
        <f t="shared" si="31"/>
        <v>4454</v>
      </c>
      <c r="F104" s="18">
        <f t="shared" si="31"/>
        <v>4328</v>
      </c>
      <c r="G104" s="18">
        <f t="shared" si="31"/>
        <v>4220</v>
      </c>
      <c r="H104" s="18">
        <f t="shared" si="31"/>
        <v>4224</v>
      </c>
      <c r="I104" s="18">
        <f t="shared" si="31"/>
        <v>4113</v>
      </c>
      <c r="J104" s="18">
        <f t="shared" si="31"/>
        <v>4789</v>
      </c>
      <c r="K104" s="18">
        <f t="shared" si="31"/>
        <v>4442.5</v>
      </c>
      <c r="L104" s="19">
        <f t="shared" si="16"/>
        <v>-346.5</v>
      </c>
      <c r="M104" s="20">
        <f t="shared" si="17"/>
        <v>-7.2353309667989141E-2</v>
      </c>
      <c r="N104" s="21">
        <f t="shared" si="18"/>
        <v>5.2725118483412325E-2</v>
      </c>
      <c r="O104" s="21">
        <f t="shared" si="19"/>
        <v>0.14350064350064351</v>
      </c>
      <c r="P104" s="21"/>
    </row>
    <row r="105" spans="1:16" s="7" customFormat="1" x14ac:dyDescent="0.2">
      <c r="A105" s="28" t="s">
        <v>89</v>
      </c>
      <c r="B105" s="36">
        <v>168</v>
      </c>
      <c r="C105" s="36">
        <v>102</v>
      </c>
      <c r="D105" s="36">
        <v>164</v>
      </c>
      <c r="E105" s="36">
        <v>129</v>
      </c>
      <c r="F105" s="36">
        <v>263</v>
      </c>
      <c r="G105" s="36">
        <v>255</v>
      </c>
      <c r="H105" s="36">
        <v>400</v>
      </c>
      <c r="I105" s="36">
        <v>265</v>
      </c>
      <c r="J105" s="36">
        <v>480</v>
      </c>
      <c r="K105" s="36">
        <v>472</v>
      </c>
      <c r="L105" s="31">
        <f t="shared" si="16"/>
        <v>-8</v>
      </c>
      <c r="M105" s="32">
        <f t="shared" si="17"/>
        <v>-1.6666666666666666E-2</v>
      </c>
      <c r="N105" s="33">
        <f t="shared" si="18"/>
        <v>0.85098039215686272</v>
      </c>
      <c r="O105" s="33">
        <f t="shared" si="19"/>
        <v>1.8095238095238095</v>
      </c>
      <c r="P105" s="58"/>
    </row>
    <row r="106" spans="1:16" s="7" customFormat="1" x14ac:dyDescent="0.2">
      <c r="A106" s="6" t="s">
        <v>90</v>
      </c>
      <c r="B106" s="24">
        <v>578</v>
      </c>
      <c r="C106" s="24">
        <v>608</v>
      </c>
      <c r="D106" s="24">
        <v>685</v>
      </c>
      <c r="E106" s="24">
        <v>717</v>
      </c>
      <c r="F106" s="24">
        <v>622</v>
      </c>
      <c r="G106" s="24">
        <v>618</v>
      </c>
      <c r="H106" s="24">
        <v>663</v>
      </c>
      <c r="I106" s="24">
        <v>798</v>
      </c>
      <c r="J106" s="24">
        <v>714</v>
      </c>
      <c r="K106" s="24">
        <v>1016</v>
      </c>
      <c r="L106" s="14">
        <f t="shared" si="16"/>
        <v>302</v>
      </c>
      <c r="M106" s="15">
        <f t="shared" si="17"/>
        <v>0.42296918767507002</v>
      </c>
      <c r="N106" s="11">
        <f t="shared" si="18"/>
        <v>0.64401294498381878</v>
      </c>
      <c r="O106" s="11">
        <f t="shared" si="19"/>
        <v>0.75778546712802763</v>
      </c>
      <c r="P106" s="21"/>
    </row>
    <row r="107" spans="1:16" s="7" customFormat="1" x14ac:dyDescent="0.2">
      <c r="A107" s="28" t="s">
        <v>91</v>
      </c>
      <c r="B107" s="36">
        <v>327</v>
      </c>
      <c r="C107" s="36">
        <v>471</v>
      </c>
      <c r="D107" s="36">
        <v>396</v>
      </c>
      <c r="E107" s="36">
        <v>558</v>
      </c>
      <c r="F107" s="36">
        <v>507</v>
      </c>
      <c r="G107" s="36">
        <v>603</v>
      </c>
      <c r="H107" s="36">
        <v>484</v>
      </c>
      <c r="I107" s="36">
        <v>541</v>
      </c>
      <c r="J107" s="36">
        <v>519</v>
      </c>
      <c r="K107" s="36">
        <v>540</v>
      </c>
      <c r="L107" s="31">
        <f t="shared" si="16"/>
        <v>21</v>
      </c>
      <c r="M107" s="32">
        <f t="shared" si="17"/>
        <v>4.046242774566474E-2</v>
      </c>
      <c r="N107" s="33">
        <f t="shared" si="18"/>
        <v>-0.1044776119402985</v>
      </c>
      <c r="O107" s="33">
        <f t="shared" si="19"/>
        <v>0.65137614678899081</v>
      </c>
      <c r="P107" s="58"/>
    </row>
    <row r="108" spans="1:16" s="7" customFormat="1" x14ac:dyDescent="0.2">
      <c r="A108" s="6" t="s">
        <v>103</v>
      </c>
      <c r="B108" s="24">
        <v>0</v>
      </c>
      <c r="C108" s="24">
        <v>0</v>
      </c>
      <c r="D108" s="24">
        <v>0</v>
      </c>
      <c r="E108" s="24">
        <v>6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14">
        <f t="shared" si="16"/>
        <v>0</v>
      </c>
      <c r="M108" s="15" t="str">
        <f t="shared" si="17"/>
        <v>n/a</v>
      </c>
      <c r="N108" s="11" t="str">
        <f t="shared" si="18"/>
        <v>n/a</v>
      </c>
      <c r="O108" s="11" t="str">
        <f t="shared" si="19"/>
        <v>n/a</v>
      </c>
      <c r="P108" s="21"/>
    </row>
    <row r="109" spans="1:16" s="7" customFormat="1" x14ac:dyDescent="0.2">
      <c r="A109" s="38" t="s">
        <v>102</v>
      </c>
      <c r="B109" s="51">
        <v>0</v>
      </c>
      <c r="C109" s="51">
        <v>15</v>
      </c>
      <c r="D109" s="51">
        <v>45</v>
      </c>
      <c r="E109" s="51">
        <v>54</v>
      </c>
      <c r="F109" s="51">
        <v>45</v>
      </c>
      <c r="G109" s="51">
        <v>48</v>
      </c>
      <c r="H109" s="51">
        <v>78</v>
      </c>
      <c r="I109" s="51">
        <v>60</v>
      </c>
      <c r="J109" s="51">
        <v>99</v>
      </c>
      <c r="K109" s="51">
        <v>66</v>
      </c>
      <c r="L109" s="40">
        <f t="shared" si="16"/>
        <v>-33</v>
      </c>
      <c r="M109" s="41">
        <f t="shared" si="17"/>
        <v>-0.33333333333333331</v>
      </c>
      <c r="N109" s="42">
        <f t="shared" si="18"/>
        <v>0.375</v>
      </c>
      <c r="O109" s="42" t="str">
        <f t="shared" si="19"/>
        <v>n/a</v>
      </c>
      <c r="P109" s="58"/>
    </row>
    <row r="110" spans="1:16" s="7" customFormat="1" ht="12.6" customHeight="1" x14ac:dyDescent="0.2">
      <c r="A110" s="6" t="s">
        <v>92</v>
      </c>
      <c r="B110" s="24">
        <v>195</v>
      </c>
      <c r="C110" s="24">
        <v>169</v>
      </c>
      <c r="D110" s="24">
        <v>186</v>
      </c>
      <c r="E110" s="24">
        <v>180</v>
      </c>
      <c r="F110" s="24">
        <v>214</v>
      </c>
      <c r="G110" s="24">
        <v>202</v>
      </c>
      <c r="H110" s="24">
        <v>243</v>
      </c>
      <c r="I110" s="24">
        <v>282</v>
      </c>
      <c r="J110" s="24">
        <v>285</v>
      </c>
      <c r="K110" s="24">
        <v>297</v>
      </c>
      <c r="L110" s="14">
        <f t="shared" si="16"/>
        <v>12</v>
      </c>
      <c r="M110" s="15">
        <f t="shared" si="17"/>
        <v>4.2105263157894736E-2</v>
      </c>
      <c r="N110" s="11">
        <f t="shared" si="18"/>
        <v>0.47029702970297027</v>
      </c>
      <c r="O110" s="11">
        <f t="shared" si="19"/>
        <v>0.52307692307692311</v>
      </c>
      <c r="P110" s="21"/>
    </row>
    <row r="111" spans="1:16" s="7" customFormat="1" x14ac:dyDescent="0.2">
      <c r="A111" s="38" t="s">
        <v>93</v>
      </c>
      <c r="B111" s="51">
        <v>1179</v>
      </c>
      <c r="C111" s="51">
        <v>1044</v>
      </c>
      <c r="D111" s="51">
        <v>1398</v>
      </c>
      <c r="E111" s="51">
        <v>1318</v>
      </c>
      <c r="F111" s="51">
        <v>1240</v>
      </c>
      <c r="G111" s="51">
        <v>1184</v>
      </c>
      <c r="H111" s="51">
        <v>1268</v>
      </c>
      <c r="I111" s="51">
        <v>1152</v>
      </c>
      <c r="J111" s="51">
        <v>1499</v>
      </c>
      <c r="K111" s="51">
        <v>1075</v>
      </c>
      <c r="L111" s="40">
        <f t="shared" si="16"/>
        <v>-424</v>
      </c>
      <c r="M111" s="41">
        <f t="shared" si="17"/>
        <v>-0.28285523682454972</v>
      </c>
      <c r="N111" s="42">
        <f t="shared" si="18"/>
        <v>-9.2060810810810814E-2</v>
      </c>
      <c r="O111" s="42">
        <f t="shared" si="19"/>
        <v>-8.8210347752332482E-2</v>
      </c>
      <c r="P111" s="58"/>
    </row>
    <row r="112" spans="1:16" s="7" customFormat="1" x14ac:dyDescent="0.2">
      <c r="A112" s="6" t="s">
        <v>94</v>
      </c>
      <c r="B112" s="24">
        <v>69</v>
      </c>
      <c r="C112" s="24">
        <v>72</v>
      </c>
      <c r="D112" s="24">
        <v>147</v>
      </c>
      <c r="E112" s="24">
        <v>171</v>
      </c>
      <c r="F112" s="24">
        <v>177</v>
      </c>
      <c r="G112" s="24">
        <v>165</v>
      </c>
      <c r="H112" s="24">
        <v>147</v>
      </c>
      <c r="I112" s="24">
        <v>139</v>
      </c>
      <c r="J112" s="24">
        <v>146</v>
      </c>
      <c r="K112" s="24">
        <v>114</v>
      </c>
      <c r="L112" s="14">
        <f t="shared" si="16"/>
        <v>-32</v>
      </c>
      <c r="M112" s="15">
        <f t="shared" si="17"/>
        <v>-0.21917808219178081</v>
      </c>
      <c r="N112" s="11">
        <f t="shared" si="18"/>
        <v>-0.30909090909090908</v>
      </c>
      <c r="O112" s="11">
        <f t="shared" si="19"/>
        <v>0.65217391304347827</v>
      </c>
      <c r="P112" s="21"/>
    </row>
    <row r="113" spans="1:16" s="7" customFormat="1" x14ac:dyDescent="0.2">
      <c r="A113" s="38" t="s">
        <v>95</v>
      </c>
      <c r="B113" s="51">
        <v>520</v>
      </c>
      <c r="C113" s="51">
        <v>648</v>
      </c>
      <c r="D113" s="51">
        <v>607</v>
      </c>
      <c r="E113" s="51">
        <v>766</v>
      </c>
      <c r="F113" s="51">
        <v>741</v>
      </c>
      <c r="G113" s="51">
        <v>713</v>
      </c>
      <c r="H113" s="51">
        <v>531</v>
      </c>
      <c r="I113" s="51">
        <v>435</v>
      </c>
      <c r="J113" s="51">
        <v>537</v>
      </c>
      <c r="K113" s="51">
        <v>262.5</v>
      </c>
      <c r="L113" s="40">
        <f t="shared" si="16"/>
        <v>-274.5</v>
      </c>
      <c r="M113" s="41">
        <f t="shared" si="17"/>
        <v>-0.51117318435754189</v>
      </c>
      <c r="N113" s="42">
        <f t="shared" si="18"/>
        <v>-0.63183730715287523</v>
      </c>
      <c r="O113" s="42">
        <f t="shared" si="19"/>
        <v>-0.49519230769230771</v>
      </c>
      <c r="P113" s="58"/>
    </row>
    <row r="114" spans="1:16" s="7" customFormat="1" x14ac:dyDescent="0.2">
      <c r="A114" s="6" t="s">
        <v>96</v>
      </c>
      <c r="B114" s="24">
        <v>849</v>
      </c>
      <c r="C114" s="24">
        <v>680</v>
      </c>
      <c r="D114" s="24">
        <v>576</v>
      </c>
      <c r="E114" s="24">
        <v>555</v>
      </c>
      <c r="F114" s="24">
        <v>519</v>
      </c>
      <c r="G114" s="24">
        <v>432</v>
      </c>
      <c r="H114" s="24">
        <v>410</v>
      </c>
      <c r="I114" s="24">
        <v>441</v>
      </c>
      <c r="J114" s="24">
        <v>510</v>
      </c>
      <c r="K114" s="24">
        <v>600</v>
      </c>
      <c r="L114" s="14">
        <f t="shared" si="16"/>
        <v>90</v>
      </c>
      <c r="M114" s="15">
        <f t="shared" si="17"/>
        <v>0.17647058823529413</v>
      </c>
      <c r="N114" s="11">
        <f t="shared" si="18"/>
        <v>0.3888888888888889</v>
      </c>
      <c r="O114" s="11">
        <f t="shared" si="19"/>
        <v>-0.29328621908127206</v>
      </c>
      <c r="P114" s="21"/>
    </row>
    <row r="115" spans="1:16" s="7" customFormat="1" x14ac:dyDescent="0.2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14"/>
      <c r="M115" s="15"/>
      <c r="N115" s="11"/>
      <c r="O115" s="11"/>
      <c r="P115" s="21"/>
    </row>
    <row r="116" spans="1:16" s="7" customFormat="1" x14ac:dyDescent="0.2">
      <c r="A116" s="4" t="s">
        <v>26</v>
      </c>
      <c r="B116" s="18">
        <f t="shared" ref="B116:K116" si="32">SUM(B117:B117)</f>
        <v>73</v>
      </c>
      <c r="C116" s="18">
        <f t="shared" si="32"/>
        <v>56</v>
      </c>
      <c r="D116" s="18">
        <f t="shared" si="32"/>
        <v>64</v>
      </c>
      <c r="E116" s="18">
        <f t="shared" si="32"/>
        <v>16</v>
      </c>
      <c r="F116" s="18">
        <f t="shared" si="32"/>
        <v>18</v>
      </c>
      <c r="G116" s="18">
        <f t="shared" si="32"/>
        <v>119</v>
      </c>
      <c r="H116" s="18">
        <f t="shared" si="32"/>
        <v>142</v>
      </c>
      <c r="I116" s="18">
        <f t="shared" si="32"/>
        <v>134</v>
      </c>
      <c r="J116" s="18">
        <f t="shared" si="32"/>
        <v>115</v>
      </c>
      <c r="K116" s="18">
        <f t="shared" si="32"/>
        <v>85</v>
      </c>
      <c r="L116" s="19">
        <f t="shared" si="16"/>
        <v>-30</v>
      </c>
      <c r="M116" s="20">
        <f t="shared" si="17"/>
        <v>-0.2608695652173913</v>
      </c>
      <c r="N116" s="21">
        <f t="shared" si="18"/>
        <v>-0.2857142857142857</v>
      </c>
      <c r="O116" s="21">
        <f t="shared" si="19"/>
        <v>0.16438356164383561</v>
      </c>
      <c r="P116" s="21"/>
    </row>
    <row r="117" spans="1:16" s="7" customFormat="1" x14ac:dyDescent="0.2">
      <c r="A117" s="43" t="s">
        <v>97</v>
      </c>
      <c r="B117" s="36">
        <v>73</v>
      </c>
      <c r="C117" s="36">
        <v>56</v>
      </c>
      <c r="D117" s="36">
        <v>64</v>
      </c>
      <c r="E117" s="36">
        <v>16</v>
      </c>
      <c r="F117" s="36">
        <v>18</v>
      </c>
      <c r="G117" s="36">
        <v>119</v>
      </c>
      <c r="H117" s="36">
        <v>142</v>
      </c>
      <c r="I117" s="36">
        <v>134</v>
      </c>
      <c r="J117" s="36">
        <v>115</v>
      </c>
      <c r="K117" s="36">
        <v>85</v>
      </c>
      <c r="L117" s="31">
        <f t="shared" si="16"/>
        <v>-30</v>
      </c>
      <c r="M117" s="32">
        <f t="shared" si="17"/>
        <v>-0.2608695652173913</v>
      </c>
      <c r="N117" s="33">
        <f t="shared" si="18"/>
        <v>-0.2857142857142857</v>
      </c>
      <c r="O117" s="33">
        <f t="shared" si="19"/>
        <v>0.16438356164383561</v>
      </c>
      <c r="P117" s="58"/>
    </row>
    <row r="118" spans="1:16" s="7" customFormat="1" x14ac:dyDescent="0.2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14"/>
      <c r="M118" s="15"/>
      <c r="N118" s="11"/>
      <c r="O118" s="11"/>
      <c r="P118" s="21"/>
    </row>
    <row r="119" spans="1:16" s="7" customFormat="1" x14ac:dyDescent="0.2">
      <c r="A119" s="4" t="s">
        <v>101</v>
      </c>
      <c r="B119" s="27">
        <f>SUM(B120:B121)</f>
        <v>17</v>
      </c>
      <c r="C119" s="27">
        <f t="shared" ref="C119" si="33">SUM(C120:C121)</f>
        <v>60</v>
      </c>
      <c r="D119" s="27">
        <f t="shared" ref="D119:K119" si="34">SUM(D120:D121)</f>
        <v>38</v>
      </c>
      <c r="E119" s="27">
        <v>0</v>
      </c>
      <c r="F119" s="27">
        <v>0</v>
      </c>
      <c r="G119" s="27">
        <f t="shared" si="34"/>
        <v>43</v>
      </c>
      <c r="H119" s="27">
        <f t="shared" si="34"/>
        <v>40.5</v>
      </c>
      <c r="I119" s="27">
        <f t="shared" si="34"/>
        <v>147.5</v>
      </c>
      <c r="J119" s="27">
        <f t="shared" si="34"/>
        <v>99</v>
      </c>
      <c r="K119" s="27">
        <f t="shared" si="34"/>
        <v>118</v>
      </c>
      <c r="L119" s="19">
        <f t="shared" si="16"/>
        <v>19</v>
      </c>
      <c r="M119" s="20">
        <f t="shared" si="17"/>
        <v>0.19191919191919191</v>
      </c>
      <c r="N119" s="21">
        <f t="shared" si="18"/>
        <v>1.7441860465116279</v>
      </c>
      <c r="O119" s="21">
        <f t="shared" si="19"/>
        <v>5.9411764705882355</v>
      </c>
      <c r="P119" s="21"/>
    </row>
    <row r="120" spans="1:16" s="7" customFormat="1" ht="12.6" customHeight="1" x14ac:dyDescent="0.2">
      <c r="A120" s="28" t="s">
        <v>100</v>
      </c>
      <c r="B120" s="36">
        <v>17</v>
      </c>
      <c r="C120" s="36">
        <v>44</v>
      </c>
      <c r="D120" s="36">
        <v>22</v>
      </c>
      <c r="E120" s="36">
        <v>18</v>
      </c>
      <c r="F120" s="36">
        <v>23</v>
      </c>
      <c r="G120" s="36">
        <v>17</v>
      </c>
      <c r="H120" s="36">
        <v>31</v>
      </c>
      <c r="I120" s="36">
        <v>98</v>
      </c>
      <c r="J120" s="36">
        <v>87</v>
      </c>
      <c r="K120" s="36">
        <v>110</v>
      </c>
      <c r="L120" s="31">
        <f t="shared" si="16"/>
        <v>23</v>
      </c>
      <c r="M120" s="32">
        <f t="shared" si="17"/>
        <v>0.26436781609195403</v>
      </c>
      <c r="N120" s="33">
        <f t="shared" si="18"/>
        <v>5.4705882352941178</v>
      </c>
      <c r="O120" s="33">
        <f t="shared" si="19"/>
        <v>5.4705882352941178</v>
      </c>
      <c r="P120" s="58"/>
    </row>
    <row r="121" spans="1:16" x14ac:dyDescent="0.2">
      <c r="A121" s="6" t="s">
        <v>142</v>
      </c>
      <c r="B121" s="24">
        <v>0</v>
      </c>
      <c r="C121" s="24">
        <v>16</v>
      </c>
      <c r="D121" s="24">
        <v>16</v>
      </c>
      <c r="E121" s="24">
        <v>16</v>
      </c>
      <c r="F121" s="24">
        <v>43</v>
      </c>
      <c r="G121" s="24">
        <v>26</v>
      </c>
      <c r="H121" s="24">
        <v>9.5</v>
      </c>
      <c r="I121" s="24">
        <v>49.5</v>
      </c>
      <c r="J121" s="24">
        <v>12</v>
      </c>
      <c r="K121" s="24">
        <v>8</v>
      </c>
      <c r="L121" s="14">
        <f t="shared" si="16"/>
        <v>-4</v>
      </c>
      <c r="M121" s="15">
        <f t="shared" si="17"/>
        <v>-0.33333333333333331</v>
      </c>
      <c r="N121" s="11">
        <f t="shared" si="18"/>
        <v>-0.69230769230769229</v>
      </c>
      <c r="O121" s="11" t="str">
        <f t="shared" si="19"/>
        <v>n/a</v>
      </c>
      <c r="P121" s="21"/>
    </row>
    <row r="122" spans="1:16" x14ac:dyDescent="0.2">
      <c r="A122" t="s">
        <v>128</v>
      </c>
    </row>
  </sheetData>
  <sheetProtection algorithmName="SHA-512" hashValue="DNWfIotNV0wpCl6PtSVZj7srCFwvSyMLMpnzMIUKrYS/2vggtyIkhakrXJRUNUU34rjYBH9TnoYi8rinSdAZtQ==" saltValue="/khSZRFn7SRRBjlR55q2lA==" spinCount="100000" sheet="1" objects="1" scenarios="1"/>
  <printOptions horizontalCentered="1"/>
  <pageMargins left="0.2" right="0.2" top="0.75" bottom="0.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  <rowBreaks count="3" manualBreakCount="3">
    <brk id="37" max="16383" man="1"/>
    <brk id="78" max="16383" man="1"/>
    <brk id="114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DD804F1A-700A-4ECB-BBD6-495952EF09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Course_CCGlevel_Summer!B6:K6</xm:f>
              <xm:sqref>P6</xm:sqref>
            </x14:sparkline>
            <x14:sparkline>
              <xm:f>Course_CCGlevel_Summer!B7:K7</xm:f>
              <xm:sqref>P7</xm:sqref>
            </x14:sparkline>
            <x14:sparkline>
              <xm:f>Course_CCGlevel_Summer!B8:K8</xm:f>
              <xm:sqref>P8</xm:sqref>
            </x14:sparkline>
            <x14:sparkline>
              <xm:f>Course_CCGlevel_Summer!B9:K9</xm:f>
              <xm:sqref>P9</xm:sqref>
            </x14:sparkline>
            <x14:sparkline>
              <xm:f>Course_CCGlevel_Summer!B10:K10</xm:f>
              <xm:sqref>P10</xm:sqref>
            </x14:sparkline>
            <x14:sparkline>
              <xm:f>Course_CCGlevel_Summer!B11:K11</xm:f>
              <xm:sqref>P11</xm:sqref>
            </x14:sparkline>
            <x14:sparkline>
              <xm:f>Course_CCGlevel_Summer!B12:K12</xm:f>
              <xm:sqref>P12</xm:sqref>
            </x14:sparkline>
            <x14:sparkline>
              <xm:f>Course_CCGlevel_Summer!B13:K13</xm:f>
              <xm:sqref>P13</xm:sqref>
            </x14:sparkline>
            <x14:sparkline>
              <xm:f>Course_CCGlevel_Summer!B14:K14</xm:f>
              <xm:sqref>P14</xm:sqref>
            </x14:sparkline>
            <x14:sparkline>
              <xm:f>Course_CCGlevel_Summer!B15:K15</xm:f>
              <xm:sqref>P15</xm:sqref>
            </x14:sparkline>
            <x14:sparkline>
              <xm:f>Course_CCGlevel_Summer!B16:K16</xm:f>
              <xm:sqref>P16</xm:sqref>
            </x14:sparkline>
            <x14:sparkline>
              <xm:f>Course_CCGlevel_Summer!B17:K17</xm:f>
              <xm:sqref>P17</xm:sqref>
            </x14:sparkline>
            <x14:sparkline>
              <xm:f>Course_CCGlevel_Summer!B18:K18</xm:f>
              <xm:sqref>P18</xm:sqref>
            </x14:sparkline>
            <x14:sparkline>
              <xm:f>Course_CCGlevel_Summer!B19:K19</xm:f>
              <xm:sqref>P19</xm:sqref>
            </x14:sparkline>
            <x14:sparkline>
              <xm:f>Course_CCGlevel_Summer!B20:K20</xm:f>
              <xm:sqref>P20</xm:sqref>
            </x14:sparkline>
            <x14:sparkline>
              <xm:f>Course_CCGlevel_Summer!B21:K21</xm:f>
              <xm:sqref>P21</xm:sqref>
            </x14:sparkline>
            <x14:sparkline>
              <xm:f>Course_CCGlevel_Summer!B22:K22</xm:f>
              <xm:sqref>P22</xm:sqref>
            </x14:sparkline>
            <x14:sparkline>
              <xm:f>Course_CCGlevel_Summer!B23:K23</xm:f>
              <xm:sqref>P23</xm:sqref>
            </x14:sparkline>
            <x14:sparkline>
              <xm:f>Course_CCGlevel_Summer!B24:K24</xm:f>
              <xm:sqref>P24</xm:sqref>
            </x14:sparkline>
            <x14:sparkline>
              <xm:f>Course_CCGlevel_Summer!B25:K25</xm:f>
              <xm:sqref>P25</xm:sqref>
            </x14:sparkline>
            <x14:sparkline>
              <xm:f>Course_CCGlevel_Summer!B26:K26</xm:f>
              <xm:sqref>P26</xm:sqref>
            </x14:sparkline>
            <x14:sparkline>
              <xm:f>Course_CCGlevel_Summer!B27:K27</xm:f>
              <xm:sqref>P27</xm:sqref>
            </x14:sparkline>
            <x14:sparkline>
              <xm:f>Course_CCGlevel_Summer!B28:K28</xm:f>
              <xm:sqref>P28</xm:sqref>
            </x14:sparkline>
            <x14:sparkline>
              <xm:f>Course_CCGlevel_Summer!B29:K29</xm:f>
              <xm:sqref>P29</xm:sqref>
            </x14:sparkline>
            <x14:sparkline>
              <xm:f>Course_CCGlevel_Summer!B30:K30</xm:f>
              <xm:sqref>P30</xm:sqref>
            </x14:sparkline>
            <x14:sparkline>
              <xm:f>Course_CCGlevel_Summer!B31:K31</xm:f>
              <xm:sqref>P31</xm:sqref>
            </x14:sparkline>
            <x14:sparkline>
              <xm:f>Course_CCGlevel_Summer!B32:K32</xm:f>
              <xm:sqref>P32</xm:sqref>
            </x14:sparkline>
            <x14:sparkline>
              <xm:f>Course_CCGlevel_Summer!B33:K33</xm:f>
              <xm:sqref>P33</xm:sqref>
            </x14:sparkline>
            <x14:sparkline>
              <xm:f>Course_CCGlevel_Summer!B34:K34</xm:f>
              <xm:sqref>P34</xm:sqref>
            </x14:sparkline>
            <x14:sparkline>
              <xm:f>Course_CCGlevel_Summer!B35:K35</xm:f>
              <xm:sqref>P35</xm:sqref>
            </x14:sparkline>
            <x14:sparkline>
              <xm:f>Course_CCGlevel_Summer!B36:K36</xm:f>
              <xm:sqref>P36</xm:sqref>
            </x14:sparkline>
            <x14:sparkline>
              <xm:f>Course_CCGlevel_Summer!B37:K37</xm:f>
              <xm:sqref>P37</xm:sqref>
            </x14:sparkline>
            <x14:sparkline>
              <xm:f>Course_CCGlevel_Summer!B38:K38</xm:f>
              <xm:sqref>P38</xm:sqref>
            </x14:sparkline>
            <x14:sparkline>
              <xm:f>Course_CCGlevel_Summer!B39:K39</xm:f>
              <xm:sqref>P39</xm:sqref>
            </x14:sparkline>
            <x14:sparkline>
              <xm:f>Course_CCGlevel_Summer!B40:K40</xm:f>
              <xm:sqref>P40</xm:sqref>
            </x14:sparkline>
            <x14:sparkline>
              <xm:f>Course_CCGlevel_Summer!B41:K41</xm:f>
              <xm:sqref>P41</xm:sqref>
            </x14:sparkline>
            <x14:sparkline>
              <xm:f>Course_CCGlevel_Summer!B42:K42</xm:f>
              <xm:sqref>P42</xm:sqref>
            </x14:sparkline>
            <x14:sparkline>
              <xm:f>Course_CCGlevel_Summer!B43:K43</xm:f>
              <xm:sqref>P43</xm:sqref>
            </x14:sparkline>
            <x14:sparkline>
              <xm:f>Course_CCGlevel_Summer!B44:K44</xm:f>
              <xm:sqref>P44</xm:sqref>
            </x14:sparkline>
            <x14:sparkline>
              <xm:f>Course_CCGlevel_Summer!B45:K45</xm:f>
              <xm:sqref>P45</xm:sqref>
            </x14:sparkline>
            <x14:sparkline>
              <xm:f>Course_CCGlevel_Summer!B46:K46</xm:f>
              <xm:sqref>P46</xm:sqref>
            </x14:sparkline>
            <x14:sparkline>
              <xm:f>Course_CCGlevel_Summer!B47:K47</xm:f>
              <xm:sqref>P47</xm:sqref>
            </x14:sparkline>
            <x14:sparkline>
              <xm:f>Course_CCGlevel_Summer!B48:K48</xm:f>
              <xm:sqref>P48</xm:sqref>
            </x14:sparkline>
            <x14:sparkline>
              <xm:f>Course_CCGlevel_Summer!B49:K49</xm:f>
              <xm:sqref>P49</xm:sqref>
            </x14:sparkline>
            <x14:sparkline>
              <xm:f>Course_CCGlevel_Summer!B50:K50</xm:f>
              <xm:sqref>P50</xm:sqref>
            </x14:sparkline>
            <x14:sparkline>
              <xm:f>Course_CCGlevel_Summer!B51:K51</xm:f>
              <xm:sqref>P51</xm:sqref>
            </x14:sparkline>
            <x14:sparkline>
              <xm:f>Course_CCGlevel_Summer!B52:K52</xm:f>
              <xm:sqref>P52</xm:sqref>
            </x14:sparkline>
            <x14:sparkline>
              <xm:f>Course_CCGlevel_Summer!B53:K53</xm:f>
              <xm:sqref>P53</xm:sqref>
            </x14:sparkline>
            <x14:sparkline>
              <xm:f>Course_CCGlevel_Summer!B54:K54</xm:f>
              <xm:sqref>P54</xm:sqref>
            </x14:sparkline>
            <x14:sparkline>
              <xm:f>Course_CCGlevel_Summer!B55:K55</xm:f>
              <xm:sqref>P55</xm:sqref>
            </x14:sparkline>
            <x14:sparkline>
              <xm:f>Course_CCGlevel_Summer!B56:K56</xm:f>
              <xm:sqref>P56</xm:sqref>
            </x14:sparkline>
            <x14:sparkline>
              <xm:f>Course_CCGlevel_Summer!B57:K57</xm:f>
              <xm:sqref>P57</xm:sqref>
            </x14:sparkline>
            <x14:sparkline>
              <xm:f>Course_CCGlevel_Summer!B58:K58</xm:f>
              <xm:sqref>P58</xm:sqref>
            </x14:sparkline>
            <x14:sparkline>
              <xm:f>Course_CCGlevel_Summer!B59:K59</xm:f>
              <xm:sqref>P59</xm:sqref>
            </x14:sparkline>
            <x14:sparkline>
              <xm:f>Course_CCGlevel_Summer!B60:K60</xm:f>
              <xm:sqref>P60</xm:sqref>
            </x14:sparkline>
            <x14:sparkline>
              <xm:f>Course_CCGlevel_Summer!B61:K61</xm:f>
              <xm:sqref>P61</xm:sqref>
            </x14:sparkline>
            <x14:sparkline>
              <xm:f>Course_CCGlevel_Summer!B62:K62</xm:f>
              <xm:sqref>P62</xm:sqref>
            </x14:sparkline>
            <x14:sparkline>
              <xm:f>Course_CCGlevel_Summer!B63:K63</xm:f>
              <xm:sqref>P63</xm:sqref>
            </x14:sparkline>
            <x14:sparkline>
              <xm:f>Course_CCGlevel_Summer!B64:K64</xm:f>
              <xm:sqref>P64</xm:sqref>
            </x14:sparkline>
            <x14:sparkline>
              <xm:f>Course_CCGlevel_Summer!B65:K65</xm:f>
              <xm:sqref>P65</xm:sqref>
            </x14:sparkline>
            <x14:sparkline>
              <xm:f>Course_CCGlevel_Summer!B66:K66</xm:f>
              <xm:sqref>P66</xm:sqref>
            </x14:sparkline>
            <x14:sparkline>
              <xm:f>Course_CCGlevel_Summer!B67:K67</xm:f>
              <xm:sqref>P67</xm:sqref>
            </x14:sparkline>
            <x14:sparkline>
              <xm:f>Course_CCGlevel_Summer!B68:K68</xm:f>
              <xm:sqref>P68</xm:sqref>
            </x14:sparkline>
            <x14:sparkline>
              <xm:f>Course_CCGlevel_Summer!B69:K69</xm:f>
              <xm:sqref>P69</xm:sqref>
            </x14:sparkline>
            <x14:sparkline>
              <xm:f>Course_CCGlevel_Summer!B70:K70</xm:f>
              <xm:sqref>P70</xm:sqref>
            </x14:sparkline>
            <x14:sparkline>
              <xm:f>Course_CCGlevel_Summer!B71:K71</xm:f>
              <xm:sqref>P71</xm:sqref>
            </x14:sparkline>
            <x14:sparkline>
              <xm:f>Course_CCGlevel_Summer!B72:K72</xm:f>
              <xm:sqref>P72</xm:sqref>
            </x14:sparkline>
            <x14:sparkline>
              <xm:f>Course_CCGlevel_Summer!B73:K73</xm:f>
              <xm:sqref>P73</xm:sqref>
            </x14:sparkline>
            <x14:sparkline>
              <xm:f>Course_CCGlevel_Summer!B74:K74</xm:f>
              <xm:sqref>P74</xm:sqref>
            </x14:sparkline>
            <x14:sparkline>
              <xm:f>Course_CCGlevel_Summer!B75:K75</xm:f>
              <xm:sqref>P75</xm:sqref>
            </x14:sparkline>
            <x14:sparkline>
              <xm:f>Course_CCGlevel_Summer!B76:K76</xm:f>
              <xm:sqref>P76</xm:sqref>
            </x14:sparkline>
            <x14:sparkline>
              <xm:f>Course_CCGlevel_Summer!B77:K77</xm:f>
              <xm:sqref>P77</xm:sqref>
            </x14:sparkline>
            <x14:sparkline>
              <xm:f>Course_CCGlevel_Summer!B78:K78</xm:f>
              <xm:sqref>P78</xm:sqref>
            </x14:sparkline>
            <x14:sparkline>
              <xm:f>Course_CCGlevel_Summer!B79:K79</xm:f>
              <xm:sqref>P79</xm:sqref>
            </x14:sparkline>
            <x14:sparkline>
              <xm:f>Course_CCGlevel_Summer!B80:K80</xm:f>
              <xm:sqref>P80</xm:sqref>
            </x14:sparkline>
            <x14:sparkline>
              <xm:f>Course_CCGlevel_Summer!B81:K81</xm:f>
              <xm:sqref>P81</xm:sqref>
            </x14:sparkline>
            <x14:sparkline>
              <xm:f>Course_CCGlevel_Summer!B82:K82</xm:f>
              <xm:sqref>P82</xm:sqref>
            </x14:sparkline>
            <x14:sparkline>
              <xm:f>Course_CCGlevel_Summer!B83:K83</xm:f>
              <xm:sqref>P83</xm:sqref>
            </x14:sparkline>
            <x14:sparkline>
              <xm:f>Course_CCGlevel_Summer!B84:K84</xm:f>
              <xm:sqref>P84</xm:sqref>
            </x14:sparkline>
            <x14:sparkline>
              <xm:f>Course_CCGlevel_Summer!B85:K85</xm:f>
              <xm:sqref>P85</xm:sqref>
            </x14:sparkline>
            <x14:sparkline>
              <xm:f>Course_CCGlevel_Summer!B86:K86</xm:f>
              <xm:sqref>P86</xm:sqref>
            </x14:sparkline>
            <x14:sparkline>
              <xm:f>Course_CCGlevel_Summer!B87:K87</xm:f>
              <xm:sqref>P87</xm:sqref>
            </x14:sparkline>
            <x14:sparkline>
              <xm:f>Course_CCGlevel_Summer!B88:K88</xm:f>
              <xm:sqref>P88</xm:sqref>
            </x14:sparkline>
            <x14:sparkline>
              <xm:f>Course_CCGlevel_Summer!B89:K89</xm:f>
              <xm:sqref>P89</xm:sqref>
            </x14:sparkline>
            <x14:sparkline>
              <xm:f>Course_CCGlevel_Summer!B90:K90</xm:f>
              <xm:sqref>P90</xm:sqref>
            </x14:sparkline>
            <x14:sparkline>
              <xm:f>Course_CCGlevel_Summer!B91:K91</xm:f>
              <xm:sqref>P91</xm:sqref>
            </x14:sparkline>
            <x14:sparkline>
              <xm:f>Course_CCGlevel_Summer!B92:K92</xm:f>
              <xm:sqref>P92</xm:sqref>
            </x14:sparkline>
            <x14:sparkline>
              <xm:f>Course_CCGlevel_Summer!B93:K93</xm:f>
              <xm:sqref>P93</xm:sqref>
            </x14:sparkline>
            <x14:sparkline>
              <xm:f>Course_CCGlevel_Summer!B94:K94</xm:f>
              <xm:sqref>P94</xm:sqref>
            </x14:sparkline>
            <x14:sparkline>
              <xm:f>Course_CCGlevel_Summer!B95:K95</xm:f>
              <xm:sqref>P95</xm:sqref>
            </x14:sparkline>
            <x14:sparkline>
              <xm:f>Course_CCGlevel_Summer!B96:K96</xm:f>
              <xm:sqref>P96</xm:sqref>
            </x14:sparkline>
            <x14:sparkline>
              <xm:f>Course_CCGlevel_Summer!B97:K97</xm:f>
              <xm:sqref>P97</xm:sqref>
            </x14:sparkline>
            <x14:sparkline>
              <xm:f>Course_CCGlevel_Summer!B98:K98</xm:f>
              <xm:sqref>P98</xm:sqref>
            </x14:sparkline>
            <x14:sparkline>
              <xm:f>Course_CCGlevel_Summer!B99:K99</xm:f>
              <xm:sqref>P99</xm:sqref>
            </x14:sparkline>
            <x14:sparkline>
              <xm:f>Course_CCGlevel_Summer!B100:K100</xm:f>
              <xm:sqref>P100</xm:sqref>
            </x14:sparkline>
            <x14:sparkline>
              <xm:f>Course_CCGlevel_Summer!B101:K101</xm:f>
              <xm:sqref>P101</xm:sqref>
            </x14:sparkline>
            <x14:sparkline>
              <xm:f>Course_CCGlevel_Summer!B102:K102</xm:f>
              <xm:sqref>P102</xm:sqref>
            </x14:sparkline>
            <x14:sparkline>
              <xm:f>Course_CCGlevel_Summer!B103:K103</xm:f>
              <xm:sqref>P103</xm:sqref>
            </x14:sparkline>
            <x14:sparkline>
              <xm:f>Course_CCGlevel_Summer!B104:K104</xm:f>
              <xm:sqref>P104</xm:sqref>
            </x14:sparkline>
            <x14:sparkline>
              <xm:f>Course_CCGlevel_Summer!B105:K105</xm:f>
              <xm:sqref>P105</xm:sqref>
            </x14:sparkline>
            <x14:sparkline>
              <xm:f>Course_CCGlevel_Summer!B106:K106</xm:f>
              <xm:sqref>P106</xm:sqref>
            </x14:sparkline>
            <x14:sparkline>
              <xm:f>Course_CCGlevel_Summer!B107:K107</xm:f>
              <xm:sqref>P107</xm:sqref>
            </x14:sparkline>
            <x14:sparkline>
              <xm:f>Course_CCGlevel_Summer!B108:K108</xm:f>
              <xm:sqref>P108</xm:sqref>
            </x14:sparkline>
            <x14:sparkline>
              <xm:f>Course_CCGlevel_Summer!B109:K109</xm:f>
              <xm:sqref>P109</xm:sqref>
            </x14:sparkline>
            <x14:sparkline>
              <xm:f>Course_CCGlevel_Summer!B110:K110</xm:f>
              <xm:sqref>P110</xm:sqref>
            </x14:sparkline>
            <x14:sparkline>
              <xm:f>Course_CCGlevel_Summer!B111:K111</xm:f>
              <xm:sqref>P111</xm:sqref>
            </x14:sparkline>
            <x14:sparkline>
              <xm:f>Course_CCGlevel_Summer!B112:K112</xm:f>
              <xm:sqref>P112</xm:sqref>
            </x14:sparkline>
            <x14:sparkline>
              <xm:f>Course_CCGlevel_Summer!B113:K113</xm:f>
              <xm:sqref>P113</xm:sqref>
            </x14:sparkline>
            <x14:sparkline>
              <xm:f>Course_CCGlevel_Summer!B114:K114</xm:f>
              <xm:sqref>P114</xm:sqref>
            </x14:sparkline>
            <x14:sparkline>
              <xm:f>Course_CCGlevel_Summer!B115:K115</xm:f>
              <xm:sqref>P115</xm:sqref>
            </x14:sparkline>
            <x14:sparkline>
              <xm:f>Course_CCGlevel_Summer!B116:K116</xm:f>
              <xm:sqref>P116</xm:sqref>
            </x14:sparkline>
            <x14:sparkline>
              <xm:f>Course_CCGlevel_Summer!B117:K117</xm:f>
              <xm:sqref>P117</xm:sqref>
            </x14:sparkline>
            <x14:sparkline>
              <xm:f>Course_CCGlevel_Summer!B118:K118</xm:f>
              <xm:sqref>P118</xm:sqref>
            </x14:sparkline>
            <x14:sparkline>
              <xm:f>Course_CCGlevel_Summer!B119:K119</xm:f>
              <xm:sqref>P119</xm:sqref>
            </x14:sparkline>
            <x14:sparkline>
              <xm:f>Course_CCGlevel_Summer!B120:K120</xm:f>
              <xm:sqref>P120</xm:sqref>
            </x14:sparkline>
            <x14:sparkline>
              <xm:f>Course_CCGlevel_Summer!B121:K121</xm:f>
              <xm:sqref>P121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/ H 1 E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P x 9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8 f U R c K I p H u A 4 A A A A R A A A A E w A c A E Z v c m 1 1 b G F z L 1 N l Y 3 R p b 2 4 x L m 0 g o h g A K K A U A A A A A A A A A A A A A A A A A A A A A A A A A A A A K 0 5 N L s n M z 1 M I h t C G 1 g B Q S w E C L Q A U A A I A C A D 8 f U R c S B m g X q U A A A D 3 A A A A E g A A A A A A A A A A A A A A A A A A A A A A Q 2 9 u Z m l n L 1 B h Y 2 t h Z 2 U u e G 1 s U E s B A i 0 A F A A C A A g A / H 1 E X A / K 6 a u k A A A A 6 Q A A A B M A A A A A A A A A A A A A A A A A 8 Q A A A F t D b 2 5 0 Z W 5 0 X 1 R 5 c G V z X S 5 4 b W x Q S w E C L Q A U A A I A C A D 8 f U R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6 0 c O 9 B R L u E m h r 1 z X V Z F q 4 Q A A A A A C A A A A A A A Q Z g A A A A E A A C A A A A D F g h I I o D / y L X j t f P S c H j 9 Z P w 0 l t Q H N 7 l T 6 / Q c d n j Y 5 j g A A A A A O g A A A A A I A A C A A A A D j 6 V 7 n b b 1 k y l 5 Q h c 5 F 2 T X a R 1 H z a 2 2 x N C t o z C q y t q 6 3 8 F A A A A D 8 o g j H / W 0 9 n 8 K J m M b c D w n Z o w H y c f x 6 Z n i e U x F d X C I O p j W p j p k 5 t r k b 1 L J 4 S s g l Q 7 X v A g f c 7 T j p t l b d g h U g e m s B / I T n s r T i o e + t i w r y b E 7 3 P U A A A A C u K J k 6 j l T s C 4 F t S r f W L v 3 G J 6 K 7 a K P W M p A j u C F 1 1 b 8 D 7 n Q 8 J 7 O V H W 9 5 t v X Z A j v 3 d M 8 h a t 3 r p O 8 R f D U h 6 A W s M N F 1 < / D a t a M a s h u p > 
</file>

<file path=customXml/itemProps1.xml><?xml version="1.0" encoding="utf-8"?>
<ds:datastoreItem xmlns:ds="http://schemas.openxmlformats.org/officeDocument/2006/customXml" ds:itemID="{EE97F35E-6C98-41CF-AD5B-EF5DFDD0BEBD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4b193768-c197-47b0-9a84-da12a64213e6}" enabled="1" method="Standard" siteId="{e05b6b3f-1980-4b24-8637-580771f44dee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Course_CCGlevel_index</vt:lpstr>
      <vt:lpstr>Course_CCGlevel_Fall</vt:lpstr>
      <vt:lpstr>Course_CCGlevel_Spring</vt:lpstr>
      <vt:lpstr>Course_CCGlevel_Summer</vt:lpstr>
      <vt:lpstr>Course_CCGlevel_Fall!Print_Titles</vt:lpstr>
      <vt:lpstr>Course_CCGlevel_Spring!Print_Titles</vt:lpstr>
      <vt:lpstr>Course_CCGlevel_Summer!Print_Titles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David</dc:creator>
  <cp:lastModifiedBy>Franks, Tiffany</cp:lastModifiedBy>
  <cp:lastPrinted>2026-02-19T15:58:22Z</cp:lastPrinted>
  <dcterms:created xsi:type="dcterms:W3CDTF">2012-06-20T17:37:23Z</dcterms:created>
  <dcterms:modified xsi:type="dcterms:W3CDTF">2026-08-06T16:07:23Z</dcterms:modified>
</cp:coreProperties>
</file>