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O:\OPA_Office\OPA_Website\lvl1_Factbooks\factbooks10yr\"/>
    </mc:Choice>
  </mc:AlternateContent>
  <xr:revisionPtr revIDLastSave="0" documentId="13_ncr:1_{2C57C652-8268-4DDC-821F-A918E37F3A1C}" xr6:coauthVersionLast="47" xr6:coauthVersionMax="47" xr10:uidLastSave="{00000000-0000-0000-0000-000000000000}"/>
  <bookViews>
    <workbookView xWindow="3765" yWindow="3675" windowWidth="23085" windowHeight="17415" xr2:uid="{00000000-000D-0000-FFFF-FFFF00000000}"/>
  </bookViews>
  <sheets>
    <sheet name="Degree_index" sheetId="4" r:id="rId1"/>
    <sheet name="Tables1_4" sheetId="1" r:id="rId2"/>
    <sheet name="Table5" sheetId="6" r:id="rId3"/>
    <sheet name="graph_data" sheetId="2" state="hidden" r:id="rId4"/>
    <sheet name="graph" sheetId="8" state="hidden" r:id="rId5"/>
  </sheets>
  <definedNames>
    <definedName name="_xlnm.Print_Titles" localSheetId="2">Table5!$1:$3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6" i="1" l="1"/>
  <c r="B56" i="1"/>
  <c r="P5" i="6"/>
  <c r="O5" i="6"/>
  <c r="N52" i="1"/>
  <c r="O52" i="1"/>
  <c r="K12" i="1"/>
  <c r="B12" i="1"/>
  <c r="P96" i="6"/>
  <c r="P39" i="6"/>
  <c r="P22" i="6" l="1"/>
  <c r="O22" i="6"/>
  <c r="M43" i="6"/>
  <c r="P228" i="1"/>
  <c r="O228" i="1"/>
  <c r="N228" i="1"/>
  <c r="M228" i="1"/>
  <c r="P224" i="1"/>
  <c r="O224" i="1"/>
  <c r="N224" i="1"/>
  <c r="P218" i="1"/>
  <c r="O218" i="1"/>
  <c r="N218" i="1"/>
  <c r="P212" i="1"/>
  <c r="O212" i="1"/>
  <c r="N212" i="1"/>
  <c r="P207" i="1"/>
  <c r="O207" i="1"/>
  <c r="N207" i="1"/>
  <c r="M207" i="1"/>
  <c r="P198" i="1"/>
  <c r="P199" i="1"/>
  <c r="P200" i="1"/>
  <c r="P201" i="1"/>
  <c r="P197" i="1"/>
  <c r="O197" i="1"/>
  <c r="N197" i="1"/>
  <c r="P193" i="1"/>
  <c r="P194" i="1"/>
  <c r="P195" i="1"/>
  <c r="P192" i="1"/>
  <c r="P184" i="1"/>
  <c r="P187" i="1"/>
  <c r="P188" i="1"/>
  <c r="P189" i="1"/>
  <c r="P190" i="1"/>
  <c r="P186" i="1"/>
  <c r="P180" i="1"/>
  <c r="P181" i="1"/>
  <c r="P182" i="1"/>
  <c r="P183" i="1"/>
  <c r="P179" i="1"/>
  <c r="O179" i="1"/>
  <c r="N179" i="1"/>
  <c r="P175" i="1"/>
  <c r="P176" i="1"/>
  <c r="P177" i="1"/>
  <c r="P174" i="1"/>
  <c r="O176" i="1"/>
  <c r="O174" i="1"/>
  <c r="N174" i="1"/>
  <c r="M175" i="1"/>
  <c r="M174" i="1"/>
  <c r="P167" i="1"/>
  <c r="P145" i="1"/>
  <c r="O145" i="1"/>
  <c r="N145" i="1"/>
  <c r="P141" i="1"/>
  <c r="N137" i="1"/>
  <c r="N136" i="1"/>
  <c r="P124" i="1" l="1"/>
  <c r="O124" i="1"/>
  <c r="N124" i="1"/>
  <c r="P114" i="1"/>
  <c r="O114" i="1"/>
  <c r="N114" i="1"/>
  <c r="N120" i="1"/>
  <c r="O120" i="1"/>
  <c r="P120" i="1"/>
  <c r="P99" i="1" l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98" i="1"/>
  <c r="O98" i="1"/>
  <c r="N98" i="1"/>
  <c r="O86" i="1"/>
  <c r="N86" i="1"/>
  <c r="B57" i="1" l="1"/>
  <c r="B58" i="1"/>
  <c r="B59" i="1"/>
  <c r="N5" i="6"/>
  <c r="M5" i="6"/>
  <c r="N213" i="1"/>
  <c r="N214" i="1"/>
  <c r="N215" i="1"/>
  <c r="N216" i="1"/>
  <c r="N219" i="1"/>
  <c r="N220" i="1"/>
  <c r="N221" i="1"/>
  <c r="N222" i="1"/>
  <c r="N225" i="1"/>
  <c r="N226" i="1"/>
  <c r="N229" i="1"/>
  <c r="N230" i="1"/>
  <c r="N231" i="1"/>
  <c r="N210" i="1"/>
  <c r="M208" i="1"/>
  <c r="M209" i="1"/>
  <c r="M210" i="1"/>
  <c r="M212" i="1"/>
  <c r="M213" i="1"/>
  <c r="M214" i="1"/>
  <c r="M215" i="1"/>
  <c r="M216" i="1"/>
  <c r="M218" i="1"/>
  <c r="M219" i="1"/>
  <c r="M220" i="1"/>
  <c r="M221" i="1"/>
  <c r="M222" i="1"/>
  <c r="M224" i="1"/>
  <c r="M225" i="1"/>
  <c r="M226" i="1"/>
  <c r="M229" i="1"/>
  <c r="M230" i="1"/>
  <c r="M231" i="1"/>
  <c r="O208" i="1"/>
  <c r="O209" i="1"/>
  <c r="O210" i="1"/>
  <c r="O213" i="1"/>
  <c r="O214" i="1"/>
  <c r="O215" i="1"/>
  <c r="O216" i="1"/>
  <c r="O219" i="1"/>
  <c r="O220" i="1"/>
  <c r="O221" i="1"/>
  <c r="O222" i="1"/>
  <c r="O225" i="1"/>
  <c r="O226" i="1"/>
  <c r="O229" i="1"/>
  <c r="O230" i="1"/>
  <c r="O231" i="1"/>
  <c r="P208" i="1"/>
  <c r="P209" i="1"/>
  <c r="P210" i="1"/>
  <c r="P213" i="1"/>
  <c r="P214" i="1"/>
  <c r="P215" i="1"/>
  <c r="P216" i="1"/>
  <c r="P219" i="1"/>
  <c r="P220" i="1"/>
  <c r="P221" i="1"/>
  <c r="P222" i="1"/>
  <c r="P225" i="1"/>
  <c r="P226" i="1"/>
  <c r="P229" i="1"/>
  <c r="P230" i="1"/>
  <c r="P231" i="1"/>
  <c r="N208" i="1"/>
  <c r="N209" i="1"/>
  <c r="O175" i="1"/>
  <c r="O177" i="1"/>
  <c r="O180" i="1"/>
  <c r="O181" i="1"/>
  <c r="O182" i="1"/>
  <c r="O183" i="1"/>
  <c r="O184" i="1"/>
  <c r="O186" i="1"/>
  <c r="O187" i="1"/>
  <c r="O188" i="1"/>
  <c r="O189" i="1"/>
  <c r="O190" i="1"/>
  <c r="O192" i="1"/>
  <c r="O193" i="1"/>
  <c r="O194" i="1"/>
  <c r="O195" i="1"/>
  <c r="O198" i="1"/>
  <c r="O199" i="1"/>
  <c r="O200" i="1"/>
  <c r="O201" i="1"/>
  <c r="N175" i="1"/>
  <c r="N176" i="1"/>
  <c r="N177" i="1"/>
  <c r="N180" i="1"/>
  <c r="N181" i="1"/>
  <c r="N182" i="1"/>
  <c r="N183" i="1"/>
  <c r="N184" i="1"/>
  <c r="N186" i="1"/>
  <c r="N187" i="1"/>
  <c r="N188" i="1"/>
  <c r="N189" i="1"/>
  <c r="N190" i="1"/>
  <c r="N192" i="1"/>
  <c r="N193" i="1"/>
  <c r="N194" i="1"/>
  <c r="N195" i="1"/>
  <c r="N198" i="1"/>
  <c r="N199" i="1"/>
  <c r="N200" i="1"/>
  <c r="N201" i="1"/>
  <c r="M176" i="1"/>
  <c r="M177" i="1"/>
  <c r="M179" i="1"/>
  <c r="M180" i="1"/>
  <c r="M181" i="1"/>
  <c r="M182" i="1"/>
  <c r="M183" i="1"/>
  <c r="M184" i="1"/>
  <c r="M186" i="1"/>
  <c r="M187" i="1"/>
  <c r="M188" i="1"/>
  <c r="M189" i="1"/>
  <c r="M190" i="1"/>
  <c r="M192" i="1"/>
  <c r="M193" i="1"/>
  <c r="M194" i="1"/>
  <c r="M195" i="1"/>
  <c r="M197" i="1"/>
  <c r="M198" i="1"/>
  <c r="M199" i="1"/>
  <c r="M200" i="1"/>
  <c r="M201" i="1"/>
  <c r="P166" i="1"/>
  <c r="P168" i="1"/>
  <c r="P165" i="1"/>
  <c r="O166" i="1"/>
  <c r="O167" i="1"/>
  <c r="O168" i="1"/>
  <c r="O165" i="1"/>
  <c r="N168" i="1"/>
  <c r="N166" i="1"/>
  <c r="N167" i="1"/>
  <c r="N165" i="1"/>
  <c r="P161" i="1"/>
  <c r="P162" i="1"/>
  <c r="P163" i="1"/>
  <c r="P160" i="1"/>
  <c r="O160" i="1"/>
  <c r="O162" i="1"/>
  <c r="O163" i="1"/>
  <c r="O161" i="1"/>
  <c r="N161" i="1"/>
  <c r="N162" i="1"/>
  <c r="N163" i="1"/>
  <c r="N160" i="1"/>
  <c r="P156" i="1"/>
  <c r="P157" i="1"/>
  <c r="P158" i="1"/>
  <c r="P155" i="1"/>
  <c r="O155" i="1"/>
  <c r="O157" i="1"/>
  <c r="O158" i="1"/>
  <c r="O156" i="1"/>
  <c r="N156" i="1"/>
  <c r="N157" i="1"/>
  <c r="N158" i="1"/>
  <c r="N155" i="1"/>
  <c r="P151" i="1"/>
  <c r="P152" i="1"/>
  <c r="P153" i="1"/>
  <c r="P150" i="1"/>
  <c r="O150" i="1"/>
  <c r="O152" i="1"/>
  <c r="O153" i="1"/>
  <c r="O151" i="1"/>
  <c r="N151" i="1"/>
  <c r="N152" i="1"/>
  <c r="N153" i="1"/>
  <c r="N150" i="1"/>
  <c r="P146" i="1"/>
  <c r="P147" i="1"/>
  <c r="P148" i="1"/>
  <c r="O146" i="1"/>
  <c r="O147" i="1"/>
  <c r="O148" i="1"/>
  <c r="N146" i="1"/>
  <c r="N147" i="1"/>
  <c r="N148" i="1"/>
  <c r="P137" i="1"/>
  <c r="P138" i="1"/>
  <c r="P139" i="1"/>
  <c r="P140" i="1"/>
  <c r="P136" i="1"/>
  <c r="O137" i="1"/>
  <c r="O138" i="1"/>
  <c r="O139" i="1"/>
  <c r="O140" i="1"/>
  <c r="O141" i="1"/>
  <c r="O136" i="1"/>
  <c r="N138" i="1"/>
  <c r="N139" i="1"/>
  <c r="N140" i="1"/>
  <c r="N141" i="1"/>
  <c r="P125" i="1"/>
  <c r="P126" i="1"/>
  <c r="P127" i="1"/>
  <c r="P128" i="1"/>
  <c r="O125" i="1"/>
  <c r="O126" i="1"/>
  <c r="O127" i="1"/>
  <c r="O128" i="1"/>
  <c r="N125" i="1"/>
  <c r="N126" i="1"/>
  <c r="N127" i="1"/>
  <c r="N128" i="1"/>
  <c r="P115" i="1"/>
  <c r="P116" i="1"/>
  <c r="P117" i="1"/>
  <c r="P118" i="1"/>
  <c r="P119" i="1"/>
  <c r="O115" i="1"/>
  <c r="O116" i="1"/>
  <c r="O117" i="1"/>
  <c r="O118" i="1"/>
  <c r="O119" i="1"/>
  <c r="N115" i="1"/>
  <c r="N116" i="1"/>
  <c r="N117" i="1"/>
  <c r="N118" i="1"/>
  <c r="N119" i="1"/>
  <c r="O99" i="1" l="1"/>
  <c r="O100" i="1"/>
  <c r="O101" i="1"/>
  <c r="O102" i="1"/>
  <c r="O103" i="1"/>
  <c r="O104" i="1"/>
  <c r="O105" i="1"/>
  <c r="O106" i="1"/>
  <c r="O107" i="1"/>
  <c r="O108" i="1"/>
  <c r="O109" i="1"/>
  <c r="O110" i="1"/>
  <c r="O111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98" i="1"/>
  <c r="O87" i="1"/>
  <c r="O88" i="1"/>
  <c r="O89" i="1"/>
  <c r="O90" i="1"/>
  <c r="O91" i="1"/>
  <c r="O92" i="1"/>
  <c r="O76" i="1"/>
  <c r="O77" i="1"/>
  <c r="O78" i="1"/>
  <c r="O79" i="1"/>
  <c r="O80" i="1"/>
  <c r="O81" i="1"/>
  <c r="O75" i="1"/>
  <c r="O65" i="1"/>
  <c r="O66" i="1"/>
  <c r="O67" i="1"/>
  <c r="O68" i="1"/>
  <c r="O69" i="1"/>
  <c r="O70" i="1"/>
  <c r="O64" i="1"/>
  <c r="N64" i="1"/>
  <c r="O53" i="1"/>
  <c r="O54" i="1"/>
  <c r="O55" i="1"/>
  <c r="O5" i="1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40" i="6"/>
  <c r="P41" i="6"/>
  <c r="P42" i="6"/>
  <c r="P43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4" i="6"/>
  <c r="P305" i="6"/>
  <c r="P306" i="6"/>
  <c r="P307" i="6"/>
  <c r="P309" i="6"/>
  <c r="P310" i="6"/>
  <c r="P311" i="6"/>
  <c r="P312" i="6"/>
  <c r="P313" i="6"/>
  <c r="O8" i="1"/>
  <c r="O6" i="1"/>
  <c r="O7" i="1"/>
  <c r="O9" i="1"/>
  <c r="O10" i="1"/>
  <c r="O11" i="1"/>
  <c r="N5" i="1"/>
  <c r="N7" i="1"/>
  <c r="L5" i="1"/>
  <c r="O102" i="6" l="1"/>
  <c r="M102" i="6"/>
  <c r="N102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O168" i="6"/>
  <c r="M168" i="6"/>
  <c r="N168" i="6"/>
  <c r="O119" i="6"/>
  <c r="N119" i="6"/>
  <c r="M119" i="6"/>
  <c r="L53" i="1"/>
  <c r="L54" i="1"/>
  <c r="L55" i="1"/>
  <c r="L52" i="1"/>
  <c r="L6" i="1"/>
  <c r="L7" i="1"/>
  <c r="L8" i="1"/>
  <c r="L9" i="1"/>
  <c r="L10" i="1"/>
  <c r="L11" i="1"/>
  <c r="L64" i="1"/>
  <c r="L65" i="1"/>
  <c r="L66" i="1"/>
  <c r="L67" i="1"/>
  <c r="L68" i="1"/>
  <c r="L69" i="1"/>
  <c r="L70" i="1"/>
  <c r="O83" i="6"/>
  <c r="M83" i="6"/>
  <c r="N83" i="6"/>
  <c r="O72" i="6"/>
  <c r="M72" i="6"/>
  <c r="N72" i="6"/>
  <c r="O13" i="6"/>
  <c r="M13" i="6"/>
  <c r="N13" i="6"/>
  <c r="O211" i="6"/>
  <c r="O212" i="6"/>
  <c r="M211" i="6"/>
  <c r="N211" i="6"/>
  <c r="M212" i="6"/>
  <c r="N212" i="6"/>
  <c r="O64" i="6"/>
  <c r="O65" i="6"/>
  <c r="O66" i="6"/>
  <c r="O67" i="6"/>
  <c r="O68" i="6"/>
  <c r="M64" i="6"/>
  <c r="N64" i="6"/>
  <c r="M65" i="6"/>
  <c r="N65" i="6"/>
  <c r="M66" i="6"/>
  <c r="N66" i="6"/>
  <c r="M67" i="6"/>
  <c r="N67" i="6"/>
  <c r="M68" i="6"/>
  <c r="N68" i="6"/>
  <c r="M52" i="1"/>
  <c r="M255" i="6"/>
  <c r="N255" i="6"/>
  <c r="O255" i="6"/>
  <c r="M172" i="6"/>
  <c r="N172" i="6"/>
  <c r="O172" i="6"/>
  <c r="M117" i="6"/>
  <c r="N117" i="6"/>
  <c r="O117" i="6"/>
  <c r="M118" i="6"/>
  <c r="N118" i="6"/>
  <c r="O118" i="6"/>
  <c r="O280" i="6"/>
  <c r="M247" i="6"/>
  <c r="N247" i="6"/>
  <c r="O247" i="6"/>
  <c r="M248" i="6"/>
  <c r="N248" i="6"/>
  <c r="O248" i="6"/>
  <c r="M196" i="6"/>
  <c r="N196" i="6"/>
  <c r="O196" i="6"/>
  <c r="M197" i="6"/>
  <c r="N197" i="6"/>
  <c r="O197" i="6"/>
  <c r="O151" i="6"/>
  <c r="O121" i="6"/>
  <c r="N121" i="6"/>
  <c r="M121" i="6"/>
  <c r="O115" i="6"/>
  <c r="O124" i="6"/>
  <c r="M111" i="6"/>
  <c r="N111" i="6"/>
  <c r="O111" i="6"/>
  <c r="M108" i="6"/>
  <c r="N108" i="6"/>
  <c r="O108" i="6"/>
  <c r="O100" i="6"/>
  <c r="N100" i="6"/>
  <c r="M100" i="6"/>
  <c r="M40" i="6"/>
  <c r="N40" i="6"/>
  <c r="O40" i="6"/>
  <c r="M33" i="6"/>
  <c r="N33" i="6"/>
  <c r="O33" i="6"/>
  <c r="M28" i="6"/>
  <c r="N28" i="6"/>
  <c r="O28" i="6"/>
  <c r="M23" i="6"/>
  <c r="N23" i="6"/>
  <c r="O23" i="6"/>
  <c r="M21" i="6"/>
  <c r="N21" i="6"/>
  <c r="O21" i="6"/>
  <c r="M60" i="6"/>
  <c r="N60" i="6"/>
  <c r="O60" i="6"/>
  <c r="M61" i="6"/>
  <c r="N61" i="6"/>
  <c r="O61" i="6"/>
  <c r="M70" i="6"/>
  <c r="N70" i="6"/>
  <c r="O70" i="6"/>
  <c r="M71" i="6"/>
  <c r="N71" i="6"/>
  <c r="O71" i="6"/>
  <c r="O48" i="6"/>
  <c r="O45" i="6"/>
  <c r="N45" i="6"/>
  <c r="M45" i="6"/>
  <c r="O41" i="6"/>
  <c r="O39" i="6"/>
  <c r="O34" i="6"/>
  <c r="N34" i="6"/>
  <c r="M34" i="6"/>
  <c r="O32" i="6"/>
  <c r="O31" i="6"/>
  <c r="O30" i="6"/>
  <c r="O29" i="6"/>
  <c r="O24" i="6"/>
  <c r="O25" i="6"/>
  <c r="O26" i="6"/>
  <c r="O27" i="6"/>
  <c r="O35" i="6"/>
  <c r="O36" i="6"/>
  <c r="O37" i="6"/>
  <c r="O38" i="6"/>
  <c r="O42" i="6"/>
  <c r="O43" i="6"/>
  <c r="O46" i="6"/>
  <c r="O47" i="6"/>
  <c r="O49" i="6"/>
  <c r="O50" i="6"/>
  <c r="O51" i="6"/>
  <c r="O52" i="6"/>
  <c r="O53" i="6"/>
  <c r="O54" i="6"/>
  <c r="O55" i="6"/>
  <c r="O56" i="6"/>
  <c r="O57" i="6"/>
  <c r="O246" i="6"/>
  <c r="O249" i="6"/>
  <c r="M246" i="6"/>
  <c r="N246" i="6"/>
  <c r="M249" i="6"/>
  <c r="N249" i="6"/>
  <c r="O237" i="6"/>
  <c r="M237" i="6"/>
  <c r="N237" i="6"/>
  <c r="M210" i="6"/>
  <c r="N210" i="6"/>
  <c r="O203" i="6"/>
  <c r="O204" i="6"/>
  <c r="M203" i="6"/>
  <c r="N203" i="6"/>
  <c r="M204" i="6"/>
  <c r="N204" i="6"/>
  <c r="O184" i="6"/>
  <c r="M184" i="6"/>
  <c r="N184" i="6"/>
  <c r="O170" i="6"/>
  <c r="M170" i="6"/>
  <c r="N170" i="6"/>
  <c r="O116" i="6"/>
  <c r="M116" i="6"/>
  <c r="N116" i="6"/>
  <c r="O105" i="6"/>
  <c r="M105" i="6"/>
  <c r="N105" i="6"/>
  <c r="O97" i="6"/>
  <c r="O98" i="6"/>
  <c r="M97" i="6"/>
  <c r="N97" i="6"/>
  <c r="M98" i="6"/>
  <c r="N98" i="6"/>
  <c r="O87" i="6"/>
  <c r="N87" i="6"/>
  <c r="M87" i="6"/>
  <c r="O73" i="6"/>
  <c r="M73" i="6"/>
  <c r="N73" i="6"/>
  <c r="N43" i="6"/>
  <c r="C12" i="1"/>
  <c r="O12" i="1" l="1"/>
  <c r="M192" i="6"/>
  <c r="N192" i="6"/>
  <c r="O192" i="6"/>
  <c r="M110" i="6"/>
  <c r="N110" i="6"/>
  <c r="O110" i="6"/>
  <c r="M16" i="6"/>
  <c r="N16" i="6"/>
  <c r="O16" i="6"/>
  <c r="M17" i="6"/>
  <c r="N17" i="6"/>
  <c r="O17" i="6"/>
  <c r="M18" i="6"/>
  <c r="N18" i="6"/>
  <c r="O18" i="6"/>
  <c r="M19" i="6"/>
  <c r="N19" i="6"/>
  <c r="O19" i="6"/>
  <c r="M30" i="6"/>
  <c r="N30" i="6"/>
  <c r="M187" i="6"/>
  <c r="N187" i="6"/>
  <c r="O187" i="6"/>
  <c r="M135" i="6"/>
  <c r="N135" i="6"/>
  <c r="O135" i="6"/>
  <c r="M115" i="6"/>
  <c r="N115" i="6"/>
  <c r="M37" i="6"/>
  <c r="N37" i="6"/>
  <c r="O304" i="6" l="1"/>
  <c r="O305" i="6"/>
  <c r="O306" i="6"/>
  <c r="O307" i="6"/>
  <c r="O309" i="6"/>
  <c r="O310" i="6"/>
  <c r="O311" i="6"/>
  <c r="O312" i="6"/>
  <c r="O313" i="6"/>
  <c r="O258" i="6"/>
  <c r="O259" i="6"/>
  <c r="O260" i="6"/>
  <c r="O261" i="6"/>
  <c r="O262" i="6"/>
  <c r="O263" i="6"/>
  <c r="O264" i="6"/>
  <c r="O265" i="6"/>
  <c r="O266" i="6"/>
  <c r="O267" i="6"/>
  <c r="O268" i="6"/>
  <c r="O269" i="6"/>
  <c r="O270" i="6"/>
  <c r="O271" i="6"/>
  <c r="O272" i="6"/>
  <c r="O273" i="6"/>
  <c r="O274" i="6"/>
  <c r="O275" i="6"/>
  <c r="O276" i="6"/>
  <c r="O277" i="6"/>
  <c r="O278" i="6"/>
  <c r="O279" i="6"/>
  <c r="O281" i="6"/>
  <c r="O282" i="6"/>
  <c r="O283" i="6"/>
  <c r="O284" i="6"/>
  <c r="O285" i="6"/>
  <c r="O286" i="6"/>
  <c r="O287" i="6"/>
  <c r="O288" i="6"/>
  <c r="O289" i="6"/>
  <c r="O290" i="6"/>
  <c r="O291" i="6"/>
  <c r="O292" i="6"/>
  <c r="O293" i="6"/>
  <c r="O294" i="6"/>
  <c r="O295" i="6"/>
  <c r="O296" i="6"/>
  <c r="O297" i="6"/>
  <c r="O298" i="6"/>
  <c r="O299" i="6"/>
  <c r="O300" i="6"/>
  <c r="O301" i="6"/>
  <c r="O302" i="6"/>
  <c r="O257" i="6"/>
  <c r="N257" i="6"/>
  <c r="M257" i="6"/>
  <c r="N284" i="6"/>
  <c r="N264" i="6"/>
  <c r="M264" i="6"/>
  <c r="N260" i="6"/>
  <c r="M260" i="6"/>
  <c r="O220" i="6"/>
  <c r="O221" i="6"/>
  <c r="O222" i="6"/>
  <c r="O223" i="6"/>
  <c r="O224" i="6"/>
  <c r="O225" i="6"/>
  <c r="O226" i="6"/>
  <c r="O227" i="6"/>
  <c r="O228" i="6"/>
  <c r="O229" i="6"/>
  <c r="O230" i="6"/>
  <c r="O231" i="6"/>
  <c r="O232" i="6"/>
  <c r="O233" i="6"/>
  <c r="O234" i="6"/>
  <c r="O235" i="6"/>
  <c r="O236" i="6"/>
  <c r="O238" i="6"/>
  <c r="O239" i="6"/>
  <c r="O240" i="6"/>
  <c r="O241" i="6"/>
  <c r="O242" i="6"/>
  <c r="O243" i="6"/>
  <c r="O244" i="6"/>
  <c r="O245" i="6"/>
  <c r="O250" i="6"/>
  <c r="O251" i="6"/>
  <c r="O252" i="6"/>
  <c r="O253" i="6"/>
  <c r="O254" i="6"/>
  <c r="O219" i="6"/>
  <c r="O190" i="6"/>
  <c r="O191" i="6"/>
  <c r="O193" i="6"/>
  <c r="O194" i="6"/>
  <c r="O195" i="6"/>
  <c r="O198" i="6"/>
  <c r="O199" i="6"/>
  <c r="O200" i="6"/>
  <c r="O201" i="6"/>
  <c r="O202" i="6"/>
  <c r="O205" i="6"/>
  <c r="O206" i="6"/>
  <c r="O207" i="6"/>
  <c r="O208" i="6"/>
  <c r="O209" i="6"/>
  <c r="O210" i="6"/>
  <c r="O213" i="6"/>
  <c r="O214" i="6"/>
  <c r="O217" i="6"/>
  <c r="O215" i="6"/>
  <c r="O216" i="6"/>
  <c r="O189" i="6"/>
  <c r="N189" i="6"/>
  <c r="M189" i="6"/>
  <c r="O169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71" i="6"/>
  <c r="O173" i="6"/>
  <c r="O174" i="6"/>
  <c r="O175" i="6"/>
  <c r="O176" i="6"/>
  <c r="O177" i="6"/>
  <c r="O178" i="6"/>
  <c r="O179" i="6"/>
  <c r="O180" i="6"/>
  <c r="O181" i="6"/>
  <c r="O182" i="6"/>
  <c r="O183" i="6"/>
  <c r="O185" i="6"/>
  <c r="O186" i="6"/>
  <c r="O128" i="6"/>
  <c r="O129" i="6"/>
  <c r="O130" i="6"/>
  <c r="O131" i="6"/>
  <c r="O132" i="6"/>
  <c r="O133" i="6"/>
  <c r="O134" i="6"/>
  <c r="O136" i="6"/>
  <c r="O137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27" i="6"/>
  <c r="O126" i="6"/>
  <c r="N136" i="6"/>
  <c r="M136" i="6"/>
  <c r="O122" i="6"/>
  <c r="O123" i="6"/>
  <c r="O125" i="6"/>
  <c r="N124" i="6"/>
  <c r="M124" i="6"/>
  <c r="O101" i="6" l="1"/>
  <c r="O76" i="6"/>
  <c r="O77" i="6"/>
  <c r="O78" i="6"/>
  <c r="O79" i="6"/>
  <c r="O80" i="6"/>
  <c r="O81" i="6"/>
  <c r="O82" i="6"/>
  <c r="O84" i="6"/>
  <c r="O85" i="6"/>
  <c r="O86" i="6"/>
  <c r="O88" i="6"/>
  <c r="O89" i="6"/>
  <c r="O90" i="6"/>
  <c r="O91" i="6"/>
  <c r="O92" i="6"/>
  <c r="O93" i="6"/>
  <c r="O94" i="6"/>
  <c r="O95" i="6"/>
  <c r="O96" i="6"/>
  <c r="O99" i="6"/>
  <c r="O103" i="6"/>
  <c r="O104" i="6"/>
  <c r="O106" i="6"/>
  <c r="O107" i="6"/>
  <c r="O109" i="6"/>
  <c r="O112" i="6"/>
  <c r="O113" i="6"/>
  <c r="O114" i="6"/>
  <c r="O75" i="6"/>
  <c r="N75" i="6"/>
  <c r="M75" i="6"/>
  <c r="O58" i="6"/>
  <c r="O59" i="6"/>
  <c r="O62" i="6"/>
  <c r="O63" i="6"/>
  <c r="O69" i="6"/>
  <c r="O6" i="6"/>
  <c r="O7" i="6"/>
  <c r="O8" i="6"/>
  <c r="O9" i="6"/>
  <c r="O10" i="6"/>
  <c r="O11" i="6"/>
  <c r="O12" i="6"/>
  <c r="O14" i="6"/>
  <c r="O15" i="6"/>
  <c r="O20" i="6"/>
  <c r="N238" i="6"/>
  <c r="N239" i="6"/>
  <c r="M238" i="6"/>
  <c r="M239" i="6"/>
  <c r="N155" i="6"/>
  <c r="M155" i="6"/>
  <c r="N87" i="1" l="1"/>
  <c r="N88" i="1"/>
  <c r="N89" i="1"/>
  <c r="N90" i="1"/>
  <c r="N91" i="1"/>
  <c r="N92" i="1"/>
  <c r="M86" i="1"/>
  <c r="L86" i="1"/>
  <c r="N81" i="1"/>
  <c r="N76" i="1"/>
  <c r="N77" i="1"/>
  <c r="N78" i="1"/>
  <c r="N79" i="1"/>
  <c r="N80" i="1"/>
  <c r="N75" i="1"/>
  <c r="N65" i="1"/>
  <c r="N66" i="1"/>
  <c r="N67" i="1"/>
  <c r="N68" i="1"/>
  <c r="N69" i="1"/>
  <c r="N70" i="1"/>
  <c r="M64" i="1"/>
  <c r="N53" i="1"/>
  <c r="N54" i="1"/>
  <c r="N55" i="1"/>
  <c r="N11" i="1"/>
  <c r="N6" i="1"/>
  <c r="N8" i="1"/>
  <c r="N9" i="1"/>
  <c r="N10" i="1"/>
  <c r="M5" i="1"/>
  <c r="M75" i="1" l="1"/>
  <c r="L75" i="1"/>
  <c r="M54" i="1"/>
  <c r="N179" i="6" l="1"/>
  <c r="M179" i="6"/>
  <c r="N312" i="6" l="1"/>
  <c r="M312" i="6"/>
  <c r="N283" i="6"/>
  <c r="N142" i="6"/>
  <c r="M142" i="6"/>
  <c r="N309" i="6" l="1"/>
  <c r="N310" i="6"/>
  <c r="M309" i="6"/>
  <c r="M310" i="6"/>
  <c r="N90" i="6"/>
  <c r="M90" i="6"/>
  <c r="N57" i="6"/>
  <c r="M57" i="6"/>
  <c r="N311" i="6" l="1"/>
  <c r="N313" i="6"/>
  <c r="M311" i="6"/>
  <c r="M313" i="6"/>
  <c r="F12" i="1" l="1"/>
  <c r="M216" i="6" l="1"/>
  <c r="N307" i="6" l="1"/>
  <c r="M307" i="6"/>
  <c r="N306" i="6"/>
  <c r="M306" i="6"/>
  <c r="N305" i="6"/>
  <c r="M305" i="6"/>
  <c r="N304" i="6"/>
  <c r="M304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2" i="6"/>
  <c r="N281" i="6"/>
  <c r="N280" i="6"/>
  <c r="N279" i="6"/>
  <c r="N278" i="6"/>
  <c r="N277" i="6"/>
  <c r="M277" i="6"/>
  <c r="N276" i="6"/>
  <c r="M276" i="6"/>
  <c r="N275" i="6"/>
  <c r="M275" i="6"/>
  <c r="N274" i="6"/>
  <c r="M274" i="6"/>
  <c r="N273" i="6"/>
  <c r="M273" i="6"/>
  <c r="N272" i="6"/>
  <c r="M272" i="6"/>
  <c r="N271" i="6"/>
  <c r="M271" i="6"/>
  <c r="N270" i="6"/>
  <c r="M270" i="6"/>
  <c r="N269" i="6"/>
  <c r="M269" i="6"/>
  <c r="N268" i="6"/>
  <c r="M268" i="6"/>
  <c r="N267" i="6"/>
  <c r="M267" i="6"/>
  <c r="N266" i="6"/>
  <c r="M266" i="6"/>
  <c r="N265" i="6"/>
  <c r="M265" i="6"/>
  <c r="N263" i="6"/>
  <c r="M263" i="6"/>
  <c r="N262" i="6"/>
  <c r="M262" i="6"/>
  <c r="N261" i="6"/>
  <c r="M261" i="6"/>
  <c r="N259" i="6"/>
  <c r="M259" i="6"/>
  <c r="N258" i="6"/>
  <c r="M258" i="6"/>
  <c r="N254" i="6"/>
  <c r="M254" i="6"/>
  <c r="N253" i="6"/>
  <c r="M253" i="6"/>
  <c r="N252" i="6"/>
  <c r="M252" i="6"/>
  <c r="N251" i="6"/>
  <c r="M251" i="6"/>
  <c r="N250" i="6"/>
  <c r="M250" i="6"/>
  <c r="N245" i="6"/>
  <c r="M245" i="6"/>
  <c r="N244" i="6"/>
  <c r="M244" i="6"/>
  <c r="N243" i="6"/>
  <c r="M243" i="6"/>
  <c r="N242" i="6"/>
  <c r="M242" i="6"/>
  <c r="N241" i="6"/>
  <c r="M241" i="6"/>
  <c r="N240" i="6"/>
  <c r="M240" i="6"/>
  <c r="N236" i="6"/>
  <c r="M236" i="6"/>
  <c r="N235" i="6"/>
  <c r="M235" i="6"/>
  <c r="N234" i="6"/>
  <c r="M234" i="6"/>
  <c r="N233" i="6"/>
  <c r="M233" i="6"/>
  <c r="N232" i="6"/>
  <c r="M232" i="6"/>
  <c r="N231" i="6"/>
  <c r="M231" i="6"/>
  <c r="N230" i="6"/>
  <c r="M230" i="6"/>
  <c r="N229" i="6"/>
  <c r="M229" i="6"/>
  <c r="N228" i="6"/>
  <c r="M228" i="6"/>
  <c r="N227" i="6"/>
  <c r="M227" i="6"/>
  <c r="N226" i="6"/>
  <c r="M226" i="6"/>
  <c r="N225" i="6"/>
  <c r="M225" i="6"/>
  <c r="N224" i="6"/>
  <c r="M224" i="6"/>
  <c r="N223" i="6"/>
  <c r="M223" i="6"/>
  <c r="N222" i="6"/>
  <c r="M222" i="6"/>
  <c r="N221" i="6"/>
  <c r="M221" i="6"/>
  <c r="N220" i="6"/>
  <c r="M220" i="6"/>
  <c r="N219" i="6"/>
  <c r="M219" i="6"/>
  <c r="N216" i="6"/>
  <c r="N215" i="6"/>
  <c r="M215" i="6"/>
  <c r="N217" i="6"/>
  <c r="M217" i="6"/>
  <c r="N214" i="6"/>
  <c r="M214" i="6"/>
  <c r="N213" i="6"/>
  <c r="M213" i="6"/>
  <c r="N209" i="6"/>
  <c r="M209" i="6"/>
  <c r="N208" i="6"/>
  <c r="M208" i="6"/>
  <c r="N207" i="6"/>
  <c r="M207" i="6"/>
  <c r="N206" i="6"/>
  <c r="M206" i="6"/>
  <c r="N205" i="6"/>
  <c r="M205" i="6"/>
  <c r="N202" i="6"/>
  <c r="M202" i="6"/>
  <c r="N201" i="6"/>
  <c r="M201" i="6"/>
  <c r="N200" i="6"/>
  <c r="M200" i="6"/>
  <c r="N199" i="6"/>
  <c r="M199" i="6"/>
  <c r="N198" i="6"/>
  <c r="M198" i="6"/>
  <c r="N195" i="6"/>
  <c r="M195" i="6"/>
  <c r="N194" i="6"/>
  <c r="M194" i="6"/>
  <c r="N193" i="6"/>
  <c r="M193" i="6"/>
  <c r="N191" i="6"/>
  <c r="M191" i="6"/>
  <c r="N190" i="6"/>
  <c r="M190" i="6"/>
  <c r="N186" i="6"/>
  <c r="M186" i="6"/>
  <c r="N185" i="6"/>
  <c r="M185" i="6"/>
  <c r="N183" i="6"/>
  <c r="M183" i="6"/>
  <c r="N182" i="6"/>
  <c r="M182" i="6"/>
  <c r="N181" i="6"/>
  <c r="M181" i="6"/>
  <c r="N180" i="6"/>
  <c r="M180" i="6"/>
  <c r="N178" i="6"/>
  <c r="M178" i="6"/>
  <c r="N177" i="6"/>
  <c r="M177" i="6"/>
  <c r="N176" i="6"/>
  <c r="M176" i="6"/>
  <c r="N175" i="6"/>
  <c r="M175" i="6"/>
  <c r="N174" i="6"/>
  <c r="M174" i="6"/>
  <c r="N173" i="6"/>
  <c r="M173" i="6"/>
  <c r="N171" i="6"/>
  <c r="M171" i="6"/>
  <c r="N169" i="6"/>
  <c r="M169" i="6"/>
  <c r="N167" i="6"/>
  <c r="M167" i="6"/>
  <c r="N166" i="6"/>
  <c r="M166" i="6"/>
  <c r="N165" i="6"/>
  <c r="M165" i="6"/>
  <c r="N164" i="6"/>
  <c r="M164" i="6"/>
  <c r="N163" i="6"/>
  <c r="M163" i="6"/>
  <c r="N162" i="6"/>
  <c r="M162" i="6"/>
  <c r="N161" i="6"/>
  <c r="M161" i="6"/>
  <c r="N160" i="6"/>
  <c r="M160" i="6"/>
  <c r="N159" i="6"/>
  <c r="M159" i="6"/>
  <c r="N158" i="6"/>
  <c r="M158" i="6"/>
  <c r="N157" i="6"/>
  <c r="M157" i="6"/>
  <c r="N156" i="6"/>
  <c r="M156" i="6"/>
  <c r="N154" i="6"/>
  <c r="M154" i="6"/>
  <c r="N153" i="6"/>
  <c r="M153" i="6"/>
  <c r="N152" i="6"/>
  <c r="M152" i="6"/>
  <c r="N151" i="6"/>
  <c r="M151" i="6"/>
  <c r="N149" i="6"/>
  <c r="M149" i="6"/>
  <c r="N148" i="6"/>
  <c r="M148" i="6"/>
  <c r="N147" i="6"/>
  <c r="M147" i="6"/>
  <c r="N146" i="6"/>
  <c r="M146" i="6"/>
  <c r="N145" i="6"/>
  <c r="M145" i="6"/>
  <c r="N144" i="6"/>
  <c r="M144" i="6"/>
  <c r="N143" i="6"/>
  <c r="M143" i="6"/>
  <c r="N141" i="6"/>
  <c r="M141" i="6"/>
  <c r="N140" i="6"/>
  <c r="M140" i="6"/>
  <c r="N139" i="6"/>
  <c r="M139" i="6"/>
  <c r="N138" i="6"/>
  <c r="M138" i="6"/>
  <c r="N137" i="6"/>
  <c r="M137" i="6"/>
  <c r="N134" i="6"/>
  <c r="M134" i="6"/>
  <c r="N133" i="6"/>
  <c r="M133" i="6"/>
  <c r="N132" i="6"/>
  <c r="M132" i="6"/>
  <c r="N131" i="6"/>
  <c r="M131" i="6"/>
  <c r="N130" i="6"/>
  <c r="M130" i="6"/>
  <c r="N129" i="6"/>
  <c r="M129" i="6"/>
  <c r="N128" i="6"/>
  <c r="M128" i="6"/>
  <c r="N127" i="6"/>
  <c r="M127" i="6"/>
  <c r="N126" i="6"/>
  <c r="M126" i="6"/>
  <c r="N125" i="6"/>
  <c r="M125" i="6"/>
  <c r="N123" i="6"/>
  <c r="M123" i="6"/>
  <c r="N122" i="6"/>
  <c r="M122" i="6"/>
  <c r="N114" i="6"/>
  <c r="M114" i="6"/>
  <c r="N113" i="6"/>
  <c r="M113" i="6"/>
  <c r="N112" i="6"/>
  <c r="M112" i="6"/>
  <c r="N109" i="6"/>
  <c r="M109" i="6"/>
  <c r="N107" i="6"/>
  <c r="M107" i="6"/>
  <c r="N106" i="6"/>
  <c r="M106" i="6"/>
  <c r="N104" i="6"/>
  <c r="M104" i="6"/>
  <c r="N103" i="6"/>
  <c r="M103" i="6"/>
  <c r="N101" i="6"/>
  <c r="M101" i="6"/>
  <c r="N99" i="6"/>
  <c r="M99" i="6"/>
  <c r="N96" i="6"/>
  <c r="M96" i="6"/>
  <c r="N95" i="6"/>
  <c r="M95" i="6"/>
  <c r="N94" i="6"/>
  <c r="M94" i="6"/>
  <c r="N93" i="6"/>
  <c r="M93" i="6"/>
  <c r="N92" i="6"/>
  <c r="M92" i="6"/>
  <c r="N91" i="6"/>
  <c r="M91" i="6"/>
  <c r="N89" i="6"/>
  <c r="M89" i="6"/>
  <c r="N88" i="6"/>
  <c r="M88" i="6"/>
  <c r="N86" i="6"/>
  <c r="M86" i="6"/>
  <c r="N85" i="6"/>
  <c r="M85" i="6"/>
  <c r="N84" i="6"/>
  <c r="M84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69" i="6"/>
  <c r="M69" i="6"/>
  <c r="N63" i="6"/>
  <c r="M63" i="6"/>
  <c r="N62" i="6"/>
  <c r="M62" i="6"/>
  <c r="N59" i="6"/>
  <c r="M59" i="6"/>
  <c r="N58" i="6"/>
  <c r="M58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2" i="6"/>
  <c r="M42" i="6"/>
  <c r="N41" i="6"/>
  <c r="M41" i="6"/>
  <c r="N39" i="6"/>
  <c r="M39" i="6"/>
  <c r="N38" i="6"/>
  <c r="M38" i="6"/>
  <c r="N36" i="6"/>
  <c r="M36" i="6"/>
  <c r="N35" i="6"/>
  <c r="M35" i="6"/>
  <c r="N32" i="6"/>
  <c r="M32" i="6"/>
  <c r="N31" i="6"/>
  <c r="M31" i="6"/>
  <c r="N29" i="6"/>
  <c r="M29" i="6"/>
  <c r="N27" i="6"/>
  <c r="M27" i="6"/>
  <c r="N26" i="6"/>
  <c r="M26" i="6"/>
  <c r="N25" i="6"/>
  <c r="M25" i="6"/>
  <c r="N24" i="6"/>
  <c r="M24" i="6"/>
  <c r="N22" i="6"/>
  <c r="M22" i="6"/>
  <c r="N20" i="6"/>
  <c r="M20" i="6"/>
  <c r="N15" i="6"/>
  <c r="M15" i="6"/>
  <c r="N14" i="6"/>
  <c r="M14" i="6"/>
  <c r="N12" i="6"/>
  <c r="M12" i="6"/>
  <c r="N11" i="6"/>
  <c r="M11" i="6"/>
  <c r="N10" i="6"/>
  <c r="M10" i="6"/>
  <c r="N9" i="6"/>
  <c r="M9" i="6"/>
  <c r="N8" i="6"/>
  <c r="M8" i="6"/>
  <c r="N7" i="6"/>
  <c r="M7" i="6"/>
  <c r="N6" i="6"/>
  <c r="M6" i="6"/>
  <c r="M77" i="1" l="1"/>
  <c r="J12" i="1" l="1"/>
  <c r="L12" i="1" s="1"/>
  <c r="I12" i="1"/>
  <c r="H12" i="1"/>
  <c r="G12" i="1"/>
  <c r="N12" i="1" s="1"/>
  <c r="E12" i="1"/>
  <c r="D12" i="1"/>
  <c r="M12" i="1" l="1"/>
  <c r="K59" i="1"/>
  <c r="O59" i="1" s="1"/>
  <c r="J59" i="1"/>
  <c r="I59" i="1"/>
  <c r="H59" i="1"/>
  <c r="G59" i="1"/>
  <c r="F59" i="1"/>
  <c r="E59" i="1"/>
  <c r="D59" i="1"/>
  <c r="K58" i="1"/>
  <c r="O58" i="1" s="1"/>
  <c r="J58" i="1"/>
  <c r="I58" i="1"/>
  <c r="H58" i="1"/>
  <c r="G58" i="1"/>
  <c r="F58" i="1"/>
  <c r="E58" i="1"/>
  <c r="D58" i="1"/>
  <c r="K57" i="1"/>
  <c r="O57" i="1" s="1"/>
  <c r="J57" i="1"/>
  <c r="I57" i="1"/>
  <c r="H57" i="1"/>
  <c r="G57" i="1"/>
  <c r="F57" i="1"/>
  <c r="E57" i="1"/>
  <c r="D57" i="1"/>
  <c r="C59" i="1"/>
  <c r="C58" i="1"/>
  <c r="C57" i="1"/>
  <c r="M55" i="1"/>
  <c r="M53" i="1"/>
  <c r="M92" i="1"/>
  <c r="L92" i="1"/>
  <c r="M91" i="1"/>
  <c r="L91" i="1"/>
  <c r="M90" i="1"/>
  <c r="L90" i="1"/>
  <c r="M89" i="1"/>
  <c r="L89" i="1"/>
  <c r="M88" i="1"/>
  <c r="L88" i="1"/>
  <c r="M87" i="1"/>
  <c r="L87" i="1"/>
  <c r="M81" i="1"/>
  <c r="L81" i="1"/>
  <c r="M80" i="1"/>
  <c r="L80" i="1"/>
  <c r="M79" i="1"/>
  <c r="L79" i="1"/>
  <c r="M78" i="1"/>
  <c r="L78" i="1"/>
  <c r="L77" i="1"/>
  <c r="M76" i="1"/>
  <c r="L76" i="1"/>
  <c r="M70" i="1"/>
  <c r="M69" i="1"/>
  <c r="M68" i="1"/>
  <c r="M67" i="1"/>
  <c r="M66" i="1"/>
  <c r="M65" i="1"/>
  <c r="N57" i="1" l="1"/>
  <c r="M57" i="1"/>
  <c r="N58" i="1"/>
  <c r="N59" i="1"/>
  <c r="H56" i="1"/>
  <c r="J56" i="1"/>
  <c r="F56" i="1"/>
  <c r="D56" i="1"/>
  <c r="E56" i="1"/>
  <c r="I56" i="1"/>
  <c r="G56" i="1"/>
  <c r="M58" i="1"/>
  <c r="K56" i="1"/>
  <c r="M59" i="1"/>
  <c r="M11" i="1" l="1"/>
  <c r="M10" i="1"/>
  <c r="M9" i="1"/>
  <c r="M8" i="1"/>
  <c r="M7" i="1"/>
  <c r="M6" i="1"/>
</calcChain>
</file>

<file path=xl/sharedStrings.xml><?xml version="1.0" encoding="utf-8"?>
<sst xmlns="http://schemas.openxmlformats.org/spreadsheetml/2006/main" count="730" uniqueCount="189">
  <si>
    <t>Total</t>
  </si>
  <si>
    <t>Doctoral</t>
  </si>
  <si>
    <t>Masters</t>
  </si>
  <si>
    <t>Associates</t>
  </si>
  <si>
    <t>Certificates</t>
  </si>
  <si>
    <t>Academic Year (Fall, Spring, Summer awards)</t>
  </si>
  <si>
    <t>Post Masters</t>
  </si>
  <si>
    <t>Business</t>
  </si>
  <si>
    <t>Engineering</t>
  </si>
  <si>
    <t>Fine Arts</t>
  </si>
  <si>
    <t>Health Professions</t>
  </si>
  <si>
    <t>LAS Humanities</t>
  </si>
  <si>
    <t>LAS Social Sciences</t>
  </si>
  <si>
    <t>LAS Natural Sci. &amp; Math</t>
  </si>
  <si>
    <t>Bachelors</t>
  </si>
  <si>
    <t>mean</t>
  </si>
  <si>
    <t>median</t>
  </si>
  <si>
    <t>Student age in years:</t>
  </si>
  <si>
    <t>Resident</t>
  </si>
  <si>
    <t>graph data</t>
  </si>
  <si>
    <t>Non-resident</t>
  </si>
  <si>
    <r>
      <t>Post Masters</t>
    </r>
    <r>
      <rPr>
        <vertAlign val="superscript"/>
        <sz val="8"/>
        <color theme="1"/>
        <rFont val="Arial"/>
        <family val="2"/>
      </rPr>
      <t xml:space="preserve"> 1</t>
    </r>
  </si>
  <si>
    <t>Selected Demographics:</t>
  </si>
  <si>
    <t>Degree type:</t>
  </si>
  <si>
    <t>This file contains summary data at the university, college division and</t>
  </si>
  <si>
    <t>Percent female:</t>
  </si>
  <si>
    <r>
      <t>Percent under-represented minority</t>
    </r>
    <r>
      <rPr>
        <b/>
        <vertAlign val="superscript"/>
        <sz val="8"/>
        <color theme="1"/>
        <rFont val="Arial"/>
        <family val="2"/>
      </rPr>
      <t xml:space="preserve"> 1</t>
    </r>
  </si>
  <si>
    <t>Residency status:</t>
  </si>
  <si>
    <t>Percent first generation student:</t>
  </si>
  <si>
    <r>
      <t xml:space="preserve">1  </t>
    </r>
    <r>
      <rPr>
        <sz val="8"/>
        <color theme="1"/>
        <rFont val="Arial"/>
        <family val="2"/>
      </rPr>
      <t>Under-represented minority includes Black non-Hispanic, Hispanic, American Indian/Alaskan Native and Native Hawaiian/Other Pacific Islander</t>
    </r>
  </si>
  <si>
    <r>
      <t>student level for degrees conferred by academic year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.</t>
    </r>
  </si>
  <si>
    <t>Table 1:  Wichita State University Degree Productivity</t>
  </si>
  <si>
    <r>
      <rPr>
        <vertAlign val="superscript"/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>Academic year (AY) is comprised of a fall-spring-summer sequence.</t>
    </r>
  </si>
  <si>
    <t>College Division / Degree type:</t>
  </si>
  <si>
    <t>LAS Other*</t>
  </si>
  <si>
    <t>* LAS Other includes multi-disciplinary degrees, bachelor and associate degrees not affiliated with a department.</t>
  </si>
  <si>
    <t>diff</t>
  </si>
  <si>
    <t>Degrees Conferred Factbook</t>
  </si>
  <si>
    <t>FALL ONLY:</t>
  </si>
  <si>
    <t>SPRING ONLY:</t>
  </si>
  <si>
    <t>SUMMER ONLY:</t>
  </si>
  <si>
    <t>Table 2:  Wichita State University Degree Productivity by Semester</t>
  </si>
  <si>
    <t>Fall</t>
  </si>
  <si>
    <t>Spring</t>
  </si>
  <si>
    <t>Summer</t>
  </si>
  <si>
    <t>Total w/o certificates</t>
  </si>
  <si>
    <t>International</t>
  </si>
  <si>
    <t>100101 Accounting</t>
  </si>
  <si>
    <t>100201 Economics</t>
  </si>
  <si>
    <t>100301 Finance</t>
  </si>
  <si>
    <t>100401 Management</t>
  </si>
  <si>
    <t>100403 Human Res Mgmt</t>
  </si>
  <si>
    <t>100404 Entrepreneurship</t>
  </si>
  <si>
    <t>100602 Bus Adm MBA</t>
  </si>
  <si>
    <t>100603 Bus Adm EMBA</t>
  </si>
  <si>
    <t>200101 Counseling</t>
  </si>
  <si>
    <t>400299 Music Other</t>
  </si>
  <si>
    <t>400301 Performing Arts</t>
  </si>
  <si>
    <t>500102 Audiology</t>
  </si>
  <si>
    <t>500201 Dental Hygiene</t>
  </si>
  <si>
    <t>500303 Aging Studies</t>
  </si>
  <si>
    <t>500501 Nursing</t>
  </si>
  <si>
    <t>500601 Physical Therapy</t>
  </si>
  <si>
    <t>610101 English</t>
  </si>
  <si>
    <t>610102 Creative Writing</t>
  </si>
  <si>
    <t>610201 History</t>
  </si>
  <si>
    <t>610401 Philosophy</t>
  </si>
  <si>
    <t>620201 Chemistry</t>
  </si>
  <si>
    <t>620301 Geology</t>
  </si>
  <si>
    <t>620401 Mathematics</t>
  </si>
  <si>
    <t>620402 Statistics</t>
  </si>
  <si>
    <t>630101 Anthropology</t>
  </si>
  <si>
    <t>630201 Communication</t>
  </si>
  <si>
    <t>630202 Journalism</t>
  </si>
  <si>
    <t>630204 Electronic Media</t>
  </si>
  <si>
    <t>630301 Criminal Justice</t>
  </si>
  <si>
    <t>630601 Political Science</t>
  </si>
  <si>
    <t>630701 Psychology</t>
  </si>
  <si>
    <t>630901 Social Work</t>
  </si>
  <si>
    <t>631001 Sociology</t>
  </si>
  <si>
    <t>Bachelor</t>
  </si>
  <si>
    <t>Certificate</t>
  </si>
  <si>
    <t>Spec Post MA</t>
  </si>
  <si>
    <t>619901 Liberal Studies</t>
  </si>
  <si>
    <t>640202 LAS AA deg</t>
  </si>
  <si>
    <t>640203 LAS Cert</t>
  </si>
  <si>
    <t>College of Business:</t>
  </si>
  <si>
    <t>College of Engineering:</t>
  </si>
  <si>
    <t>College of Fine Arts:</t>
  </si>
  <si>
    <t>College of Health Professions:</t>
  </si>
  <si>
    <t>College of LAS Humanities:</t>
  </si>
  <si>
    <t>College of LAS Natural Science and Mathematics:</t>
  </si>
  <si>
    <t>College of LAS Other:</t>
  </si>
  <si>
    <t>College of LAS Social Sciences:</t>
  </si>
  <si>
    <t>College Div/Dept Unit/Degree type:</t>
  </si>
  <si>
    <t>Table 3:  University Level Demographics by Degree Type</t>
  </si>
  <si>
    <t>Table 4:  Degree Production by College Division</t>
  </si>
  <si>
    <t>Table 3:  University Level Demographics by Degree Type (Con't)</t>
  </si>
  <si>
    <t>Table 5:  Degree Production by Departmental Unit by College Division</t>
  </si>
  <si>
    <r>
      <t xml:space="preserve">1 </t>
    </r>
    <r>
      <rPr>
        <sz val="8"/>
        <color theme="1"/>
        <rFont val="Arial"/>
        <family val="2"/>
      </rPr>
      <t>Post Masters includes the Specialist in Education (SPED)</t>
    </r>
  </si>
  <si>
    <t>Honors/IIC</t>
  </si>
  <si>
    <t>400101 Studio Art</t>
  </si>
  <si>
    <t>400102 Art Education</t>
  </si>
  <si>
    <t>400103 Graphic Design</t>
  </si>
  <si>
    <t>400104 Art History</t>
  </si>
  <si>
    <t>400201 Music Education</t>
  </si>
  <si>
    <t>400202 Music History Theory &amp; Comp</t>
  </si>
  <si>
    <t>400203 Music Performance</t>
  </si>
  <si>
    <t xml:space="preserve"> Masters</t>
  </si>
  <si>
    <t xml:space="preserve"> Bachelor</t>
  </si>
  <si>
    <t xml:space="preserve"> Certificate</t>
  </si>
  <si>
    <t>700201 Innovation Design</t>
  </si>
  <si>
    <t>700101 Honors Baccalaureate</t>
  </si>
  <si>
    <t>509901 Hlth Prof Other</t>
  </si>
  <si>
    <t>630302 Forensic Science</t>
  </si>
  <si>
    <t>Table 4:  Degree Production by College Division (Con't)</t>
  </si>
  <si>
    <t>Other College Units:</t>
  </si>
  <si>
    <t>400401 Digital Arts</t>
  </si>
  <si>
    <t>630303 Homeland Security</t>
  </si>
  <si>
    <t>610204 Religion</t>
  </si>
  <si>
    <t>100306 Business Analytics</t>
  </si>
  <si>
    <t>100402 International Business</t>
  </si>
  <si>
    <t>200501 Sport Management</t>
  </si>
  <si>
    <t>300301 Industrial Engineering</t>
  </si>
  <si>
    <t>300303 Engineering Management</t>
  </si>
  <si>
    <t>300501 Biomedical Engineering</t>
  </si>
  <si>
    <t>300701 Computing</t>
  </si>
  <si>
    <t>300702 Computer Science</t>
  </si>
  <si>
    <t>500302 Health Management</t>
  </si>
  <si>
    <t>620403 Data Analytics</t>
  </si>
  <si>
    <t>610103 Applied Linguistics</t>
  </si>
  <si>
    <t>300703 Data Science</t>
  </si>
  <si>
    <t>400501 Fine Arts Multi Disciplinary</t>
  </si>
  <si>
    <t>500701 Physician Associate</t>
  </si>
  <si>
    <t>100303 Supply Chain Management</t>
  </si>
  <si>
    <t>200301 Special Education</t>
  </si>
  <si>
    <t>200302 Teacher Apprentice Program</t>
  </si>
  <si>
    <t>200502 Leadership Management</t>
  </si>
  <si>
    <t>300601 Applied Engineering</t>
  </si>
  <si>
    <t>610312 American Sign Language</t>
  </si>
  <si>
    <t>300801 Engineering Interdisciplinary</t>
  </si>
  <si>
    <t>300201 Electrical Engineering</t>
  </si>
  <si>
    <t>300101 Aerospace Engineering</t>
  </si>
  <si>
    <t>300202 Computer Engineering</t>
  </si>
  <si>
    <t>300401 Mechanical Engineering</t>
  </si>
  <si>
    <t>610202 International Studies</t>
  </si>
  <si>
    <t>630205 Integrated Marketing</t>
  </si>
  <si>
    <t>630703 Community Psychology</t>
  </si>
  <si>
    <t>630702 Clinical Psychology</t>
  </si>
  <si>
    <t>630704 Human Factors Psychology</t>
  </si>
  <si>
    <t>% chg</t>
  </si>
  <si>
    <t>2025 to 2026</t>
  </si>
  <si>
    <t>pct chg 5/10 year</t>
  </si>
  <si>
    <t>10yr</t>
  </si>
  <si>
    <t>2022-26</t>
  </si>
  <si>
    <t>2017-26</t>
  </si>
  <si>
    <t>trend</t>
  </si>
  <si>
    <t>Education</t>
  </si>
  <si>
    <t>College of Education:</t>
  </si>
  <si>
    <t>n/a</t>
  </si>
  <si>
    <t>100202 Marketing</t>
  </si>
  <si>
    <t>100305 Mgmt Info Sys</t>
  </si>
  <si>
    <t>100405 Hospitality</t>
  </si>
  <si>
    <t>100601 Business Administration</t>
  </si>
  <si>
    <t>200102 Educational Psychology</t>
  </si>
  <si>
    <t>200103 School Psychology</t>
  </si>
  <si>
    <t>200104 Educational Leadership</t>
  </si>
  <si>
    <t>200201 Curriculum &amp; Instruction</t>
  </si>
  <si>
    <t>200203 Master of Arts in Teaching</t>
  </si>
  <si>
    <t xml:space="preserve"> Doctoral</t>
  </si>
  <si>
    <t>300302 Manufacturing Engineering</t>
  </si>
  <si>
    <t>500101 Communication Sci &amp; Disorders</t>
  </si>
  <si>
    <t>500301 Health Science</t>
  </si>
  <si>
    <t>500304 Exercise Science</t>
  </si>
  <si>
    <t>500401 Medical Laboratory Sciences</t>
  </si>
  <si>
    <t>500602 Athletic Training</t>
  </si>
  <si>
    <t>610105 Women, Ethnic, Intersect Studies</t>
  </si>
  <si>
    <t>610301 Modern &amp; Classical Language Lit</t>
  </si>
  <si>
    <t>620101 Biological Sciences</t>
  </si>
  <si>
    <t>620102 Biochemistry</t>
  </si>
  <si>
    <t>620202 Chemistry Science</t>
  </si>
  <si>
    <t>620203 Chemistry Business</t>
  </si>
  <si>
    <t>620204 Biochemistry</t>
  </si>
  <si>
    <t>620302 Earth Envir and Physical Sci</t>
  </si>
  <si>
    <t>620404 Personal Computing</t>
  </si>
  <si>
    <t>620405 Physics</t>
  </si>
  <si>
    <t>630206 Communcation Open Emphasis</t>
  </si>
  <si>
    <t>630801 Public Administration</t>
  </si>
  <si>
    <t>Semester: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</si>
</sst>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%"/>
    <numFmt numFmtId="166" formatCode="0.0%;[Red]\-0.0%"/>
    <numFmt numFmtId="167" formatCode="#,##0;[Red]\-#,##0"/>
    <numFmt numFmtId="168" formatCode="###0"/>
    <numFmt numFmtId="169" formatCode="0.0"/>
  </numFmts>
  <fonts count="12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24"/>
      <color theme="1"/>
      <name val="Arial"/>
      <family val="2"/>
    </font>
    <font>
      <vertAlign val="superscript"/>
      <sz val="12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6">
    <xf numFmtId="0" fontId="0" fillId="0" borderId="0" xfId="0"/>
    <xf numFmtId="0" fontId="0" fillId="0" borderId="0" xfId="0" applyAlignment="1">
      <alignment horizontal="centerContinuous"/>
    </xf>
    <xf numFmtId="3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165" fontId="0" fillId="0" borderId="0" xfId="0" applyNumberFormat="1"/>
    <xf numFmtId="9" fontId="0" fillId="0" borderId="0" xfId="0" applyNumberFormat="1"/>
    <xf numFmtId="0" fontId="3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3" fontId="0" fillId="0" borderId="0" xfId="0" applyNumberFormat="1" applyAlignment="1">
      <alignment horizontal="right"/>
    </xf>
    <xf numFmtId="3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Continuous"/>
    </xf>
    <xf numFmtId="165" fontId="0" fillId="0" borderId="0" xfId="0" applyNumberForma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6" fontId="0" fillId="0" borderId="0" xfId="0" applyNumberFormat="1" applyAlignment="1">
      <alignment horizontal="right"/>
    </xf>
    <xf numFmtId="0" fontId="0" fillId="0" borderId="2" xfId="0" applyBorder="1"/>
    <xf numFmtId="0" fontId="6" fillId="0" borderId="0" xfId="0" applyFont="1"/>
    <xf numFmtId="0" fontId="2" fillId="0" borderId="0" xfId="0" applyFont="1"/>
    <xf numFmtId="0" fontId="8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6" fontId="1" fillId="0" borderId="2" xfId="0" applyNumberFormat="1" applyFont="1" applyBorder="1" applyAlignment="1">
      <alignment horizontal="centerContinuous"/>
    </xf>
    <xf numFmtId="166" fontId="1" fillId="0" borderId="5" xfId="0" applyNumberFormat="1" applyFont="1" applyBorder="1" applyAlignment="1">
      <alignment horizontal="centerContinuous"/>
    </xf>
    <xf numFmtId="166" fontId="0" fillId="0" borderId="5" xfId="0" applyNumberFormat="1" applyBorder="1" applyAlignment="1">
      <alignment horizontal="right"/>
    </xf>
    <xf numFmtId="167" fontId="0" fillId="0" borderId="2" xfId="0" applyNumberFormat="1" applyBorder="1"/>
    <xf numFmtId="0" fontId="1" fillId="2" borderId="2" xfId="0" applyFont="1" applyFill="1" applyBorder="1" applyAlignment="1">
      <alignment horizontal="centerContinuous" wrapText="1"/>
    </xf>
    <xf numFmtId="0" fontId="1" fillId="2" borderId="5" xfId="0" applyFont="1" applyFill="1" applyBorder="1" applyAlignment="1">
      <alignment horizontal="centerContinuous" wrapText="1"/>
    </xf>
    <xf numFmtId="0" fontId="1" fillId="2" borderId="0" xfId="0" applyFont="1" applyFill="1" applyAlignment="1">
      <alignment horizontal="center" wrapText="1"/>
    </xf>
    <xf numFmtId="166" fontId="0" fillId="0" borderId="6" xfId="0" applyNumberFormat="1" applyBorder="1" applyAlignment="1">
      <alignment horizontal="right"/>
    </xf>
    <xf numFmtId="0" fontId="0" fillId="0" borderId="6" xfId="0" applyBorder="1"/>
    <xf numFmtId="0" fontId="0" fillId="3" borderId="0" xfId="0" applyFill="1" applyAlignment="1">
      <alignment horizontal="right"/>
    </xf>
    <xf numFmtId="3" fontId="0" fillId="3" borderId="0" xfId="0" applyNumberFormat="1" applyFill="1"/>
    <xf numFmtId="167" fontId="0" fillId="3" borderId="2" xfId="0" applyNumberFormat="1" applyFill="1" applyBorder="1"/>
    <xf numFmtId="166" fontId="0" fillId="3" borderId="5" xfId="0" applyNumberFormat="1" applyFill="1" applyBorder="1" applyAlignment="1">
      <alignment horizontal="right"/>
    </xf>
    <xf numFmtId="166" fontId="0" fillId="3" borderId="0" xfId="0" applyNumberFormat="1" applyFill="1" applyAlignment="1">
      <alignment horizontal="right"/>
    </xf>
    <xf numFmtId="165" fontId="0" fillId="3" borderId="0" xfId="0" applyNumberFormat="1" applyFill="1"/>
    <xf numFmtId="0" fontId="0" fillId="3" borderId="2" xfId="0" applyFill="1" applyBorder="1"/>
    <xf numFmtId="164" fontId="0" fillId="3" borderId="0" xfId="0" applyNumberFormat="1" applyFill="1"/>
    <xf numFmtId="0" fontId="0" fillId="3" borderId="0" xfId="0" applyFill="1"/>
    <xf numFmtId="165" fontId="0" fillId="3" borderId="0" xfId="0" applyNumberFormat="1" applyFill="1" applyAlignment="1">
      <alignment horizontal="right"/>
    </xf>
    <xf numFmtId="9" fontId="0" fillId="3" borderId="0" xfId="0" applyNumberFormat="1" applyFill="1"/>
    <xf numFmtId="166" fontId="1" fillId="3" borderId="0" xfId="0" applyNumberFormat="1" applyFont="1" applyFill="1" applyAlignment="1">
      <alignment horizontal="centerContinuous"/>
    </xf>
    <xf numFmtId="166" fontId="0" fillId="3" borderId="6" xfId="0" applyNumberFormat="1" applyFill="1" applyBorder="1" applyAlignment="1">
      <alignment horizontal="right"/>
    </xf>
    <xf numFmtId="166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0" fillId="4" borderId="0" xfId="0" applyFill="1"/>
    <xf numFmtId="167" fontId="0" fillId="4" borderId="2" xfId="0" applyNumberFormat="1" applyFill="1" applyBorder="1"/>
    <xf numFmtId="166" fontId="0" fillId="4" borderId="5" xfId="0" applyNumberFormat="1" applyFill="1" applyBorder="1" applyAlignment="1">
      <alignment horizontal="right"/>
    </xf>
    <xf numFmtId="168" fontId="11" fillId="4" borderId="0" xfId="1" applyNumberFormat="1" applyFont="1" applyFill="1" applyAlignment="1">
      <alignment horizontal="right" vertical="center"/>
    </xf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67" fontId="0" fillId="3" borderId="0" xfId="0" applyNumberFormat="1" applyFill="1"/>
    <xf numFmtId="167" fontId="0" fillId="0" borderId="0" xfId="0" applyNumberFormat="1"/>
    <xf numFmtId="0" fontId="1" fillId="0" borderId="1" xfId="0" applyFont="1" applyBorder="1" applyAlignment="1">
      <alignment horizontal="center"/>
    </xf>
    <xf numFmtId="164" fontId="0" fillId="4" borderId="0" xfId="0" applyNumberFormat="1" applyFill="1"/>
    <xf numFmtId="166" fontId="1" fillId="0" borderId="0" xfId="0" applyNumberFormat="1" applyFont="1" applyAlignment="1">
      <alignment horizontal="centerContinuous"/>
    </xf>
    <xf numFmtId="3" fontId="0" fillId="0" borderId="7" xfId="0" applyNumberFormat="1" applyBorder="1"/>
    <xf numFmtId="165" fontId="0" fillId="0" borderId="2" xfId="0" applyNumberFormat="1" applyBorder="1"/>
    <xf numFmtId="9" fontId="0" fillId="3" borderId="2" xfId="0" applyNumberFormat="1" applyFill="1" applyBorder="1"/>
    <xf numFmtId="9" fontId="0" fillId="0" borderId="2" xfId="0" applyNumberFormat="1" applyBorder="1"/>
    <xf numFmtId="3" fontId="0" fillId="3" borderId="2" xfId="0" applyNumberFormat="1" applyFill="1" applyBorder="1"/>
    <xf numFmtId="3" fontId="0" fillId="0" borderId="2" xfId="0" applyNumberFormat="1" applyBorder="1"/>
    <xf numFmtId="1" fontId="0" fillId="0" borderId="2" xfId="0" applyNumberFormat="1" applyBorder="1"/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Continuous"/>
    </xf>
    <xf numFmtId="1" fontId="0" fillId="4" borderId="2" xfId="0" applyNumberFormat="1" applyFill="1" applyBorder="1"/>
    <xf numFmtId="166" fontId="0" fillId="4" borderId="0" xfId="0" applyNumberFormat="1" applyFill="1" applyAlignment="1">
      <alignment horizontal="centerContinuous"/>
    </xf>
    <xf numFmtId="169" fontId="0" fillId="0" borderId="2" xfId="0" applyNumberFormat="1" applyBorder="1"/>
    <xf numFmtId="169" fontId="0" fillId="4" borderId="2" xfId="0" applyNumberFormat="1" applyFill="1" applyBorder="1"/>
    <xf numFmtId="166" fontId="0" fillId="4" borderId="0" xfId="0" applyNumberFormat="1" applyFill="1" applyAlignment="1">
      <alignment horizontal="center"/>
    </xf>
    <xf numFmtId="165" fontId="0" fillId="4" borderId="0" xfId="0" applyNumberFormat="1" applyFill="1"/>
    <xf numFmtId="165" fontId="0" fillId="4" borderId="0" xfId="0" applyNumberFormat="1" applyFill="1" applyAlignment="1">
      <alignment horizontal="right"/>
    </xf>
    <xf numFmtId="3" fontId="0" fillId="4" borderId="2" xfId="0" applyNumberFormat="1" applyFill="1" applyBorder="1"/>
    <xf numFmtId="0" fontId="0" fillId="5" borderId="0" xfId="0" applyFill="1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 wrapText="1"/>
    </xf>
    <xf numFmtId="0" fontId="1" fillId="0" borderId="5" xfId="0" applyFont="1" applyBorder="1" applyAlignment="1">
      <alignment horizontal="centerContinuous" wrapText="1"/>
    </xf>
    <xf numFmtId="0" fontId="1" fillId="0" borderId="0" xfId="0" applyFont="1" applyAlignment="1">
      <alignment horizontal="center" wrapText="1"/>
    </xf>
    <xf numFmtId="0" fontId="11" fillId="0" borderId="0" xfId="1" applyFont="1" applyAlignment="1">
      <alignment vertical="top"/>
    </xf>
    <xf numFmtId="168" fontId="11" fillId="0" borderId="0" xfId="1" applyNumberFormat="1" applyFont="1" applyAlignment="1">
      <alignment horizontal="right" vertical="center"/>
    </xf>
    <xf numFmtId="3" fontId="0" fillId="4" borderId="0" xfId="0" applyNumberFormat="1" applyFill="1"/>
    <xf numFmtId="0" fontId="0" fillId="4" borderId="0" xfId="0" applyFill="1" applyAlignment="1">
      <alignment wrapText="1"/>
    </xf>
    <xf numFmtId="0" fontId="1" fillId="2" borderId="6" xfId="0" applyFont="1" applyFill="1" applyBorder="1" applyAlignment="1">
      <alignment horizontal="left"/>
    </xf>
    <xf numFmtId="0" fontId="0" fillId="2" borderId="6" xfId="0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0" fillId="0" borderId="1" xfId="0" applyBorder="1"/>
  </cellXfs>
  <cellStyles count="2">
    <cellStyle name="Normal" xfId="0" builtinId="0"/>
    <cellStyle name="Normal_Sheet1_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Degrees</a:t>
            </a:r>
            <a:r>
              <a:rPr lang="en-US" sz="1000" baseline="0"/>
              <a:t> Awarded by Academic Year (fall-spring-summer sequence)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64537167458174"/>
          <c:y val="9.9763666924106681E-2"/>
          <c:w val="0.87526027996500433"/>
          <c:h val="0.69948818897637799"/>
        </c:manualLayout>
      </c:layout>
      <c:lineChart>
        <c:grouping val="standard"/>
        <c:varyColors val="0"/>
        <c:ser>
          <c:idx val="6"/>
          <c:order val="0"/>
          <c:tx>
            <c:strRef>
              <c:f>graph_data!$A$6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graph_data!$B$6:$AV$6</c:f>
              <c:numCache>
                <c:formatCode>#,##0</c:formatCode>
                <c:ptCount val="47"/>
                <c:pt idx="0">
                  <c:v>1968</c:v>
                </c:pt>
                <c:pt idx="1">
                  <c:v>1979</c:v>
                </c:pt>
                <c:pt idx="2">
                  <c:v>2077</c:v>
                </c:pt>
                <c:pt idx="3">
                  <c:v>2065</c:v>
                </c:pt>
                <c:pt idx="4">
                  <c:v>2151</c:v>
                </c:pt>
                <c:pt idx="5">
                  <c:v>2274</c:v>
                </c:pt>
                <c:pt idx="6">
                  <c:v>2337</c:v>
                </c:pt>
                <c:pt idx="7">
                  <c:v>2291</c:v>
                </c:pt>
                <c:pt idx="8">
                  <c:v>2274</c:v>
                </c:pt>
                <c:pt idx="9">
                  <c:v>2193</c:v>
                </c:pt>
                <c:pt idx="10">
                  <c:v>2249</c:v>
                </c:pt>
                <c:pt idx="11">
                  <c:v>2301</c:v>
                </c:pt>
                <c:pt idx="12">
                  <c:v>2174</c:v>
                </c:pt>
                <c:pt idx="13">
                  <c:v>2238</c:v>
                </c:pt>
                <c:pt idx="14">
                  <c:v>2389</c:v>
                </c:pt>
                <c:pt idx="15">
                  <c:v>2391</c:v>
                </c:pt>
                <c:pt idx="16">
                  <c:v>2470</c:v>
                </c:pt>
                <c:pt idx="17">
                  <c:v>2408</c:v>
                </c:pt>
                <c:pt idx="18">
                  <c:v>2557</c:v>
                </c:pt>
                <c:pt idx="19">
                  <c:v>2496</c:v>
                </c:pt>
                <c:pt idx="20">
                  <c:v>2433</c:v>
                </c:pt>
                <c:pt idx="21">
                  <c:v>2560</c:v>
                </c:pt>
                <c:pt idx="22">
                  <c:v>2544</c:v>
                </c:pt>
                <c:pt idx="23">
                  <c:v>2799</c:v>
                </c:pt>
                <c:pt idx="24">
                  <c:v>2956</c:v>
                </c:pt>
                <c:pt idx="25">
                  <c:v>2934</c:v>
                </c:pt>
                <c:pt idx="26">
                  <c:v>2844</c:v>
                </c:pt>
                <c:pt idx="27">
                  <c:v>2669</c:v>
                </c:pt>
                <c:pt idx="28">
                  <c:v>2878</c:v>
                </c:pt>
                <c:pt idx="29">
                  <c:v>2728</c:v>
                </c:pt>
                <c:pt idx="30">
                  <c:v>2969</c:v>
                </c:pt>
                <c:pt idx="31">
                  <c:v>2922</c:v>
                </c:pt>
                <c:pt idx="32">
                  <c:v>3015</c:v>
                </c:pt>
                <c:pt idx="33">
                  <c:v>3008</c:v>
                </c:pt>
                <c:pt idx="34">
                  <c:v>3093</c:v>
                </c:pt>
                <c:pt idx="35">
                  <c:v>3055</c:v>
                </c:pt>
                <c:pt idx="36">
                  <c:v>3188</c:v>
                </c:pt>
                <c:pt idx="37">
                  <c:v>3227</c:v>
                </c:pt>
                <c:pt idx="38">
                  <c:v>3292</c:v>
                </c:pt>
                <c:pt idx="39">
                  <c:v>3272</c:v>
                </c:pt>
                <c:pt idx="40">
                  <c:v>3466</c:v>
                </c:pt>
                <c:pt idx="41">
                  <c:v>3733</c:v>
                </c:pt>
                <c:pt idx="42">
                  <c:v>3644</c:v>
                </c:pt>
                <c:pt idx="43">
                  <c:v>3957</c:v>
                </c:pt>
                <c:pt idx="44">
                  <c:v>4560</c:v>
                </c:pt>
                <c:pt idx="45">
                  <c:v>3992</c:v>
                </c:pt>
                <c:pt idx="46">
                  <c:v>4101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05-4724-9013-A869DF06C460}"/>
            </c:ext>
          </c:extLst>
        </c:ser>
        <c:ser>
          <c:idx val="3"/>
          <c:order val="1"/>
          <c:tx>
            <c:strRef>
              <c:f>graph_data!$A$7</c:f>
              <c:strCache>
                <c:ptCount val="1"/>
                <c:pt idx="0">
                  <c:v>Doctoral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graph_data!$B$7:$AV$7</c:f>
              <c:numCache>
                <c:formatCode>#,##0</c:formatCode>
                <c:ptCount val="47"/>
                <c:pt idx="0">
                  <c:v>6</c:v>
                </c:pt>
                <c:pt idx="1">
                  <c:v>4</c:v>
                </c:pt>
                <c:pt idx="2">
                  <c:v>4</c:v>
                </c:pt>
                <c:pt idx="3">
                  <c:v>7</c:v>
                </c:pt>
                <c:pt idx="4">
                  <c:v>3</c:v>
                </c:pt>
                <c:pt idx="5">
                  <c:v>6</c:v>
                </c:pt>
                <c:pt idx="6">
                  <c:v>1</c:v>
                </c:pt>
                <c:pt idx="7">
                  <c:v>6</c:v>
                </c:pt>
                <c:pt idx="8">
                  <c:v>7</c:v>
                </c:pt>
                <c:pt idx="9">
                  <c:v>17</c:v>
                </c:pt>
                <c:pt idx="10">
                  <c:v>14</c:v>
                </c:pt>
                <c:pt idx="11">
                  <c:v>13</c:v>
                </c:pt>
                <c:pt idx="12">
                  <c:v>15</c:v>
                </c:pt>
                <c:pt idx="13">
                  <c:v>21</c:v>
                </c:pt>
                <c:pt idx="14">
                  <c:v>23</c:v>
                </c:pt>
                <c:pt idx="15">
                  <c:v>22</c:v>
                </c:pt>
                <c:pt idx="16">
                  <c:v>28</c:v>
                </c:pt>
                <c:pt idx="17">
                  <c:v>33</c:v>
                </c:pt>
                <c:pt idx="18">
                  <c:v>37</c:v>
                </c:pt>
                <c:pt idx="19">
                  <c:v>23</c:v>
                </c:pt>
                <c:pt idx="20">
                  <c:v>27</c:v>
                </c:pt>
                <c:pt idx="21">
                  <c:v>32</c:v>
                </c:pt>
                <c:pt idx="22">
                  <c:v>37</c:v>
                </c:pt>
                <c:pt idx="23">
                  <c:v>28</c:v>
                </c:pt>
                <c:pt idx="24">
                  <c:v>28</c:v>
                </c:pt>
                <c:pt idx="25">
                  <c:v>34</c:v>
                </c:pt>
                <c:pt idx="26">
                  <c:v>22</c:v>
                </c:pt>
                <c:pt idx="27">
                  <c:v>27</c:v>
                </c:pt>
                <c:pt idx="28">
                  <c:v>62</c:v>
                </c:pt>
                <c:pt idx="29">
                  <c:v>70</c:v>
                </c:pt>
                <c:pt idx="30">
                  <c:v>67</c:v>
                </c:pt>
                <c:pt idx="31">
                  <c:v>80</c:v>
                </c:pt>
                <c:pt idx="32">
                  <c:v>77</c:v>
                </c:pt>
                <c:pt idx="33" formatCode="General">
                  <c:v>77</c:v>
                </c:pt>
                <c:pt idx="34" formatCode="General">
                  <c:v>93</c:v>
                </c:pt>
                <c:pt idx="35">
                  <c:v>100</c:v>
                </c:pt>
                <c:pt idx="36" formatCode="General">
                  <c:v>92</c:v>
                </c:pt>
                <c:pt idx="37" formatCode="General">
                  <c:v>103</c:v>
                </c:pt>
                <c:pt idx="38" formatCode="General">
                  <c:v>123</c:v>
                </c:pt>
                <c:pt idx="39" formatCode="General">
                  <c:v>108</c:v>
                </c:pt>
                <c:pt idx="40" formatCode="General">
                  <c:v>115</c:v>
                </c:pt>
                <c:pt idx="41" formatCode="General">
                  <c:v>93</c:v>
                </c:pt>
                <c:pt idx="42" formatCode="General">
                  <c:v>86</c:v>
                </c:pt>
                <c:pt idx="43" formatCode="General">
                  <c:v>117</c:v>
                </c:pt>
                <c:pt idx="44" formatCode="General">
                  <c:v>114</c:v>
                </c:pt>
                <c:pt idx="45" formatCode="General">
                  <c:v>105</c:v>
                </c:pt>
                <c:pt idx="46" formatCode="General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05-4724-9013-A869DF06C460}"/>
            </c:ext>
          </c:extLst>
        </c:ser>
        <c:ser>
          <c:idx val="2"/>
          <c:order val="2"/>
          <c:tx>
            <c:strRef>
              <c:f>graph_data!$A$8</c:f>
              <c:strCache>
                <c:ptCount val="1"/>
                <c:pt idx="0">
                  <c:v>Masters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graph_data!$B$8:$AV$8</c:f>
              <c:numCache>
                <c:formatCode>#,##0</c:formatCode>
                <c:ptCount val="47"/>
                <c:pt idx="0">
                  <c:v>515</c:v>
                </c:pt>
                <c:pt idx="1">
                  <c:v>451</c:v>
                </c:pt>
                <c:pt idx="2">
                  <c:v>508</c:v>
                </c:pt>
                <c:pt idx="3">
                  <c:v>465</c:v>
                </c:pt>
                <c:pt idx="4">
                  <c:v>463</c:v>
                </c:pt>
                <c:pt idx="5">
                  <c:v>564</c:v>
                </c:pt>
                <c:pt idx="6">
                  <c:v>566</c:v>
                </c:pt>
                <c:pt idx="7">
                  <c:v>499</c:v>
                </c:pt>
                <c:pt idx="8">
                  <c:v>558</c:v>
                </c:pt>
                <c:pt idx="9">
                  <c:v>528</c:v>
                </c:pt>
                <c:pt idx="10">
                  <c:v>516</c:v>
                </c:pt>
                <c:pt idx="11">
                  <c:v>530</c:v>
                </c:pt>
                <c:pt idx="12">
                  <c:v>514</c:v>
                </c:pt>
                <c:pt idx="13">
                  <c:v>537</c:v>
                </c:pt>
                <c:pt idx="14">
                  <c:v>618</c:v>
                </c:pt>
                <c:pt idx="15">
                  <c:v>617</c:v>
                </c:pt>
                <c:pt idx="16">
                  <c:v>661</c:v>
                </c:pt>
                <c:pt idx="17">
                  <c:v>698</c:v>
                </c:pt>
                <c:pt idx="18">
                  <c:v>702</c:v>
                </c:pt>
                <c:pt idx="19">
                  <c:v>802</c:v>
                </c:pt>
                <c:pt idx="20">
                  <c:v>768</c:v>
                </c:pt>
                <c:pt idx="21">
                  <c:v>771</c:v>
                </c:pt>
                <c:pt idx="22">
                  <c:v>754</c:v>
                </c:pt>
                <c:pt idx="23">
                  <c:v>822</c:v>
                </c:pt>
                <c:pt idx="24">
                  <c:v>882</c:v>
                </c:pt>
                <c:pt idx="25">
                  <c:v>824</c:v>
                </c:pt>
                <c:pt idx="26">
                  <c:v>839</c:v>
                </c:pt>
                <c:pt idx="27">
                  <c:v>764</c:v>
                </c:pt>
                <c:pt idx="28">
                  <c:v>838</c:v>
                </c:pt>
                <c:pt idx="29">
                  <c:v>695</c:v>
                </c:pt>
                <c:pt idx="30">
                  <c:v>772</c:v>
                </c:pt>
                <c:pt idx="31">
                  <c:v>808</c:v>
                </c:pt>
                <c:pt idx="32">
                  <c:v>801</c:v>
                </c:pt>
                <c:pt idx="33" formatCode="General">
                  <c:v>753</c:v>
                </c:pt>
                <c:pt idx="34" formatCode="General">
                  <c:v>791</c:v>
                </c:pt>
                <c:pt idx="35">
                  <c:v>796</c:v>
                </c:pt>
                <c:pt idx="36" formatCode="General">
                  <c:v>808</c:v>
                </c:pt>
                <c:pt idx="37" formatCode="General">
                  <c:v>760</c:v>
                </c:pt>
                <c:pt idx="38" formatCode="General">
                  <c:v>718</c:v>
                </c:pt>
                <c:pt idx="39" formatCode="General">
                  <c:v>722</c:v>
                </c:pt>
                <c:pt idx="40" formatCode="General">
                  <c:v>692</c:v>
                </c:pt>
                <c:pt idx="41" formatCode="General">
                  <c:v>782</c:v>
                </c:pt>
                <c:pt idx="42" formatCode="General">
                  <c:v>828</c:v>
                </c:pt>
                <c:pt idx="43">
                  <c:v>1231</c:v>
                </c:pt>
                <c:pt idx="44">
                  <c:v>1487</c:v>
                </c:pt>
                <c:pt idx="45" formatCode="General">
                  <c:v>1000</c:v>
                </c:pt>
                <c:pt idx="46" formatCode="General">
                  <c:v>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05-4724-9013-A869DF06C460}"/>
            </c:ext>
          </c:extLst>
        </c:ser>
        <c:ser>
          <c:idx val="0"/>
          <c:order val="3"/>
          <c:tx>
            <c:strRef>
              <c:f>graph_data!$A$9</c:f>
              <c:strCache>
                <c:ptCount val="1"/>
                <c:pt idx="0">
                  <c:v>Bachelor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graph_data!$B$9:$AV$9</c:f>
              <c:numCache>
                <c:formatCode>#,##0</c:formatCode>
                <c:ptCount val="47"/>
                <c:pt idx="0">
                  <c:v>1290</c:v>
                </c:pt>
                <c:pt idx="1">
                  <c:v>1367</c:v>
                </c:pt>
                <c:pt idx="2">
                  <c:v>1378</c:v>
                </c:pt>
                <c:pt idx="3">
                  <c:v>1386</c:v>
                </c:pt>
                <c:pt idx="4">
                  <c:v>1452</c:v>
                </c:pt>
                <c:pt idx="5">
                  <c:v>1504</c:v>
                </c:pt>
                <c:pt idx="6">
                  <c:v>1545</c:v>
                </c:pt>
                <c:pt idx="7">
                  <c:v>1476</c:v>
                </c:pt>
                <c:pt idx="8">
                  <c:v>1448</c:v>
                </c:pt>
                <c:pt idx="9">
                  <c:v>1418</c:v>
                </c:pt>
                <c:pt idx="10">
                  <c:v>1510</c:v>
                </c:pt>
                <c:pt idx="11">
                  <c:v>1625</c:v>
                </c:pt>
                <c:pt idx="12">
                  <c:v>1564</c:v>
                </c:pt>
                <c:pt idx="13">
                  <c:v>1594</c:v>
                </c:pt>
                <c:pt idx="14">
                  <c:v>1644</c:v>
                </c:pt>
                <c:pt idx="15">
                  <c:v>1663</c:v>
                </c:pt>
                <c:pt idx="16">
                  <c:v>1671</c:v>
                </c:pt>
                <c:pt idx="17">
                  <c:v>1580</c:v>
                </c:pt>
                <c:pt idx="18">
                  <c:v>1553</c:v>
                </c:pt>
                <c:pt idx="19">
                  <c:v>1506</c:v>
                </c:pt>
                <c:pt idx="20">
                  <c:v>1489</c:v>
                </c:pt>
                <c:pt idx="21">
                  <c:v>1608</c:v>
                </c:pt>
                <c:pt idx="22">
                  <c:v>1611</c:v>
                </c:pt>
                <c:pt idx="23">
                  <c:v>1770</c:v>
                </c:pt>
                <c:pt idx="24">
                  <c:v>1830</c:v>
                </c:pt>
                <c:pt idx="25">
                  <c:v>1910</c:v>
                </c:pt>
                <c:pt idx="26">
                  <c:v>1830</c:v>
                </c:pt>
                <c:pt idx="27">
                  <c:v>1744</c:v>
                </c:pt>
                <c:pt idx="28">
                  <c:v>1854</c:v>
                </c:pt>
                <c:pt idx="29">
                  <c:v>1843</c:v>
                </c:pt>
                <c:pt idx="30">
                  <c:v>1988</c:v>
                </c:pt>
                <c:pt idx="31">
                  <c:v>1943</c:v>
                </c:pt>
                <c:pt idx="32">
                  <c:v>1984</c:v>
                </c:pt>
                <c:pt idx="33" formatCode="General">
                  <c:v>2061</c:v>
                </c:pt>
                <c:pt idx="34" formatCode="General">
                  <c:v>2076</c:v>
                </c:pt>
                <c:pt idx="35">
                  <c:v>2012</c:v>
                </c:pt>
                <c:pt idx="36">
                  <c:v>2071</c:v>
                </c:pt>
                <c:pt idx="37">
                  <c:v>2143</c:v>
                </c:pt>
                <c:pt idx="38">
                  <c:v>2201</c:v>
                </c:pt>
                <c:pt idx="39">
                  <c:v>2163</c:v>
                </c:pt>
                <c:pt idx="40">
                  <c:v>2372</c:v>
                </c:pt>
                <c:pt idx="41">
                  <c:v>2489</c:v>
                </c:pt>
                <c:pt idx="42">
                  <c:v>2315</c:v>
                </c:pt>
                <c:pt idx="43">
                  <c:v>2167</c:v>
                </c:pt>
                <c:pt idx="44">
                  <c:v>2271</c:v>
                </c:pt>
                <c:pt idx="45" formatCode="General">
                  <c:v>2239</c:v>
                </c:pt>
                <c:pt idx="46" formatCode="General">
                  <c:v>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05-4724-9013-A869DF06C460}"/>
            </c:ext>
          </c:extLst>
        </c:ser>
        <c:ser>
          <c:idx val="1"/>
          <c:order val="4"/>
          <c:tx>
            <c:strRef>
              <c:f>graph_data!$A$10</c:f>
              <c:strCache>
                <c:ptCount val="1"/>
                <c:pt idx="0">
                  <c:v>Associates</c:v>
                </c:pt>
              </c:strCache>
            </c:strRef>
          </c:tx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graph_data!$B$10:$AV$10</c:f>
              <c:numCache>
                <c:formatCode>#,##0</c:formatCode>
                <c:ptCount val="47"/>
                <c:pt idx="0">
                  <c:v>116</c:v>
                </c:pt>
                <c:pt idx="1">
                  <c:v>118</c:v>
                </c:pt>
                <c:pt idx="2">
                  <c:v>147</c:v>
                </c:pt>
                <c:pt idx="3">
                  <c:v>184</c:v>
                </c:pt>
                <c:pt idx="4">
                  <c:v>181</c:v>
                </c:pt>
                <c:pt idx="5">
                  <c:v>180</c:v>
                </c:pt>
                <c:pt idx="6">
                  <c:v>201</c:v>
                </c:pt>
                <c:pt idx="7">
                  <c:v>283</c:v>
                </c:pt>
                <c:pt idx="8">
                  <c:v>237</c:v>
                </c:pt>
                <c:pt idx="9">
                  <c:v>208</c:v>
                </c:pt>
                <c:pt idx="10">
                  <c:v>182</c:v>
                </c:pt>
                <c:pt idx="11">
                  <c:v>133</c:v>
                </c:pt>
                <c:pt idx="12">
                  <c:v>81</c:v>
                </c:pt>
                <c:pt idx="13">
                  <c:v>86</c:v>
                </c:pt>
                <c:pt idx="14">
                  <c:v>104</c:v>
                </c:pt>
                <c:pt idx="15">
                  <c:v>89</c:v>
                </c:pt>
                <c:pt idx="16">
                  <c:v>110</c:v>
                </c:pt>
                <c:pt idx="17">
                  <c:v>97</c:v>
                </c:pt>
                <c:pt idx="18">
                  <c:v>265</c:v>
                </c:pt>
                <c:pt idx="19">
                  <c:v>165</c:v>
                </c:pt>
                <c:pt idx="20">
                  <c:v>146</c:v>
                </c:pt>
                <c:pt idx="21">
                  <c:v>146</c:v>
                </c:pt>
                <c:pt idx="22">
                  <c:v>124</c:v>
                </c:pt>
                <c:pt idx="23">
                  <c:v>147</c:v>
                </c:pt>
                <c:pt idx="24">
                  <c:v>138</c:v>
                </c:pt>
                <c:pt idx="25">
                  <c:v>109</c:v>
                </c:pt>
                <c:pt idx="26">
                  <c:v>103</c:v>
                </c:pt>
                <c:pt idx="27">
                  <c:v>88</c:v>
                </c:pt>
                <c:pt idx="28">
                  <c:v>78</c:v>
                </c:pt>
                <c:pt idx="29">
                  <c:v>78</c:v>
                </c:pt>
                <c:pt idx="30">
                  <c:v>75</c:v>
                </c:pt>
                <c:pt idx="31">
                  <c:v>26</c:v>
                </c:pt>
                <c:pt idx="32">
                  <c:v>46</c:v>
                </c:pt>
                <c:pt idx="33" formatCode="General">
                  <c:v>50</c:v>
                </c:pt>
                <c:pt idx="34" formatCode="General">
                  <c:v>63</c:v>
                </c:pt>
                <c:pt idx="35">
                  <c:v>73</c:v>
                </c:pt>
                <c:pt idx="36" formatCode="General">
                  <c:v>85</c:v>
                </c:pt>
                <c:pt idx="37" formatCode="General">
                  <c:v>68</c:v>
                </c:pt>
                <c:pt idx="38" formatCode="General">
                  <c:v>82</c:v>
                </c:pt>
                <c:pt idx="39" formatCode="General">
                  <c:v>93</c:v>
                </c:pt>
                <c:pt idx="40" formatCode="General">
                  <c:v>82</c:v>
                </c:pt>
                <c:pt idx="41" formatCode="General">
                  <c:v>98</c:v>
                </c:pt>
                <c:pt idx="42" formatCode="General">
                  <c:v>69</c:v>
                </c:pt>
                <c:pt idx="43">
                  <c:v>53</c:v>
                </c:pt>
                <c:pt idx="44">
                  <c:v>207</c:v>
                </c:pt>
                <c:pt idx="45" formatCode="General">
                  <c:v>221</c:v>
                </c:pt>
                <c:pt idx="46" formatCode="General">
                  <c:v>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05-4724-9013-A869DF06C460}"/>
            </c:ext>
          </c:extLst>
        </c:ser>
        <c:ser>
          <c:idx val="4"/>
          <c:order val="5"/>
          <c:tx>
            <c:strRef>
              <c:f>graph_data!$A$11</c:f>
              <c:strCache>
                <c:ptCount val="1"/>
                <c:pt idx="0">
                  <c:v>Certificate</c:v>
                </c:pt>
              </c:strCache>
            </c:strRef>
          </c:tx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graph_data!$B$11:$AV$11</c:f>
              <c:numCache>
                <c:formatCode>#,##0</c:formatCode>
                <c:ptCount val="47"/>
                <c:pt idx="0">
                  <c:v>41</c:v>
                </c:pt>
                <c:pt idx="1">
                  <c:v>39</c:v>
                </c:pt>
                <c:pt idx="2">
                  <c:v>40</c:v>
                </c:pt>
                <c:pt idx="3">
                  <c:v>23</c:v>
                </c:pt>
                <c:pt idx="4">
                  <c:v>52</c:v>
                </c:pt>
                <c:pt idx="5">
                  <c:v>20</c:v>
                </c:pt>
                <c:pt idx="6">
                  <c:v>24</c:v>
                </c:pt>
                <c:pt idx="7">
                  <c:v>27</c:v>
                </c:pt>
                <c:pt idx="8">
                  <c:v>24</c:v>
                </c:pt>
                <c:pt idx="9">
                  <c:v>22</c:v>
                </c:pt>
                <c:pt idx="10">
                  <c:v>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3</c:v>
                </c:pt>
                <c:pt idx="22">
                  <c:v>18</c:v>
                </c:pt>
                <c:pt idx="23">
                  <c:v>32</c:v>
                </c:pt>
                <c:pt idx="24">
                  <c:v>78</c:v>
                </c:pt>
                <c:pt idx="25">
                  <c:v>57</c:v>
                </c:pt>
                <c:pt idx="26">
                  <c:v>50</c:v>
                </c:pt>
                <c:pt idx="27">
                  <c:v>46</c:v>
                </c:pt>
                <c:pt idx="28">
                  <c:v>46</c:v>
                </c:pt>
                <c:pt idx="29">
                  <c:v>42</c:v>
                </c:pt>
                <c:pt idx="30">
                  <c:v>67</c:v>
                </c:pt>
                <c:pt idx="31">
                  <c:v>65</c:v>
                </c:pt>
                <c:pt idx="32">
                  <c:v>107</c:v>
                </c:pt>
                <c:pt idx="33" formatCode="General">
                  <c:v>67</c:v>
                </c:pt>
                <c:pt idx="34" formatCode="General">
                  <c:v>70</c:v>
                </c:pt>
                <c:pt idx="35">
                  <c:v>74</c:v>
                </c:pt>
                <c:pt idx="36" formatCode="General">
                  <c:v>132</c:v>
                </c:pt>
                <c:pt idx="37" formatCode="General">
                  <c:v>153</c:v>
                </c:pt>
                <c:pt idx="38" formatCode="General">
                  <c:v>168</c:v>
                </c:pt>
                <c:pt idx="39" formatCode="General">
                  <c:v>186</c:v>
                </c:pt>
                <c:pt idx="40" formatCode="General">
                  <c:v>205</c:v>
                </c:pt>
                <c:pt idx="41" formatCode="General">
                  <c:v>271</c:v>
                </c:pt>
                <c:pt idx="42" formatCode="General">
                  <c:v>346</c:v>
                </c:pt>
                <c:pt idx="43" formatCode="General">
                  <c:v>389</c:v>
                </c:pt>
                <c:pt idx="44">
                  <c:v>481</c:v>
                </c:pt>
                <c:pt idx="45" formatCode="General">
                  <c:v>427</c:v>
                </c:pt>
                <c:pt idx="46" formatCode="General">
                  <c:v>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05-4724-9013-A869DF06C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874424"/>
        <c:axId val="225192080"/>
      </c:lineChart>
      <c:catAx>
        <c:axId val="222874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225192080"/>
        <c:crosses val="autoZero"/>
        <c:auto val="1"/>
        <c:lblAlgn val="ctr"/>
        <c:lblOffset val="100"/>
        <c:noMultiLvlLbl val="0"/>
      </c:catAx>
      <c:valAx>
        <c:axId val="22519208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22874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453483721302296"/>
          <c:y val="0.10870060927968046"/>
          <c:w val="0.14312455003599711"/>
          <c:h val="0.2837419546246797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Degrees</a:t>
            </a:r>
            <a:r>
              <a:rPr lang="en-US" sz="1000" baseline="0"/>
              <a:t> Awarded by Academic Year (fall-spring-summer sequence)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64537167458174"/>
          <c:y val="9.9763666924106681E-2"/>
          <c:w val="0.87526027996500433"/>
          <c:h val="0.69948818897637799"/>
        </c:manualLayout>
      </c:layout>
      <c:lineChart>
        <c:grouping val="standard"/>
        <c:varyColors val="0"/>
        <c:ser>
          <c:idx val="6"/>
          <c:order val="0"/>
          <c:tx>
            <c:strRef>
              <c:f>graph_data!$A$6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graph_data!$B$6:$AV$6</c:f>
              <c:numCache>
                <c:formatCode>#,##0</c:formatCode>
                <c:ptCount val="47"/>
                <c:pt idx="0">
                  <c:v>1968</c:v>
                </c:pt>
                <c:pt idx="1">
                  <c:v>1979</c:v>
                </c:pt>
                <c:pt idx="2">
                  <c:v>2077</c:v>
                </c:pt>
                <c:pt idx="3">
                  <c:v>2065</c:v>
                </c:pt>
                <c:pt idx="4">
                  <c:v>2151</c:v>
                </c:pt>
                <c:pt idx="5">
                  <c:v>2274</c:v>
                </c:pt>
                <c:pt idx="6">
                  <c:v>2337</c:v>
                </c:pt>
                <c:pt idx="7">
                  <c:v>2291</c:v>
                </c:pt>
                <c:pt idx="8">
                  <c:v>2274</c:v>
                </c:pt>
                <c:pt idx="9">
                  <c:v>2193</c:v>
                </c:pt>
                <c:pt idx="10">
                  <c:v>2249</c:v>
                </c:pt>
                <c:pt idx="11">
                  <c:v>2301</c:v>
                </c:pt>
                <c:pt idx="12">
                  <c:v>2174</c:v>
                </c:pt>
                <c:pt idx="13">
                  <c:v>2238</c:v>
                </c:pt>
                <c:pt idx="14">
                  <c:v>2389</c:v>
                </c:pt>
                <c:pt idx="15">
                  <c:v>2391</c:v>
                </c:pt>
                <c:pt idx="16">
                  <c:v>2470</c:v>
                </c:pt>
                <c:pt idx="17">
                  <c:v>2408</c:v>
                </c:pt>
                <c:pt idx="18">
                  <c:v>2557</c:v>
                </c:pt>
                <c:pt idx="19">
                  <c:v>2496</c:v>
                </c:pt>
                <c:pt idx="20">
                  <c:v>2433</c:v>
                </c:pt>
                <c:pt idx="21">
                  <c:v>2560</c:v>
                </c:pt>
                <c:pt idx="22">
                  <c:v>2544</c:v>
                </c:pt>
                <c:pt idx="23">
                  <c:v>2799</c:v>
                </c:pt>
                <c:pt idx="24">
                  <c:v>2956</c:v>
                </c:pt>
                <c:pt idx="25">
                  <c:v>2934</c:v>
                </c:pt>
                <c:pt idx="26">
                  <c:v>2844</c:v>
                </c:pt>
                <c:pt idx="27">
                  <c:v>2669</c:v>
                </c:pt>
                <c:pt idx="28">
                  <c:v>2878</c:v>
                </c:pt>
                <c:pt idx="29">
                  <c:v>2728</c:v>
                </c:pt>
                <c:pt idx="30">
                  <c:v>2969</c:v>
                </c:pt>
                <c:pt idx="31">
                  <c:v>2922</c:v>
                </c:pt>
                <c:pt idx="32">
                  <c:v>3015</c:v>
                </c:pt>
                <c:pt idx="33">
                  <c:v>3008</c:v>
                </c:pt>
                <c:pt idx="34">
                  <c:v>3093</c:v>
                </c:pt>
                <c:pt idx="35">
                  <c:v>3055</c:v>
                </c:pt>
                <c:pt idx="36">
                  <c:v>3188</c:v>
                </c:pt>
                <c:pt idx="37">
                  <c:v>3227</c:v>
                </c:pt>
                <c:pt idx="38">
                  <c:v>3292</c:v>
                </c:pt>
                <c:pt idx="39">
                  <c:v>3272</c:v>
                </c:pt>
                <c:pt idx="40">
                  <c:v>3466</c:v>
                </c:pt>
                <c:pt idx="41">
                  <c:v>3733</c:v>
                </c:pt>
                <c:pt idx="42">
                  <c:v>3644</c:v>
                </c:pt>
                <c:pt idx="43">
                  <c:v>3957</c:v>
                </c:pt>
                <c:pt idx="44">
                  <c:v>4560</c:v>
                </c:pt>
                <c:pt idx="45">
                  <c:v>3992</c:v>
                </c:pt>
                <c:pt idx="46">
                  <c:v>4101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1-4930-9F62-F35736712811}"/>
            </c:ext>
          </c:extLst>
        </c:ser>
        <c:ser>
          <c:idx val="3"/>
          <c:order val="1"/>
          <c:tx>
            <c:strRef>
              <c:f>graph_data!$A$7</c:f>
              <c:strCache>
                <c:ptCount val="1"/>
                <c:pt idx="0">
                  <c:v>Doctoral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graph_data!$B$7:$AV$7</c:f>
              <c:numCache>
                <c:formatCode>#,##0</c:formatCode>
                <c:ptCount val="47"/>
                <c:pt idx="0">
                  <c:v>6</c:v>
                </c:pt>
                <c:pt idx="1">
                  <c:v>4</c:v>
                </c:pt>
                <c:pt idx="2">
                  <c:v>4</c:v>
                </c:pt>
                <c:pt idx="3">
                  <c:v>7</c:v>
                </c:pt>
                <c:pt idx="4">
                  <c:v>3</c:v>
                </c:pt>
                <c:pt idx="5">
                  <c:v>6</c:v>
                </c:pt>
                <c:pt idx="6">
                  <c:v>1</c:v>
                </c:pt>
                <c:pt idx="7">
                  <c:v>6</c:v>
                </c:pt>
                <c:pt idx="8">
                  <c:v>7</c:v>
                </c:pt>
                <c:pt idx="9">
                  <c:v>17</c:v>
                </c:pt>
                <c:pt idx="10">
                  <c:v>14</c:v>
                </c:pt>
                <c:pt idx="11">
                  <c:v>13</c:v>
                </c:pt>
                <c:pt idx="12">
                  <c:v>15</c:v>
                </c:pt>
                <c:pt idx="13">
                  <c:v>21</c:v>
                </c:pt>
                <c:pt idx="14">
                  <c:v>23</c:v>
                </c:pt>
                <c:pt idx="15">
                  <c:v>22</c:v>
                </c:pt>
                <c:pt idx="16">
                  <c:v>28</c:v>
                </c:pt>
                <c:pt idx="17">
                  <c:v>33</c:v>
                </c:pt>
                <c:pt idx="18">
                  <c:v>37</c:v>
                </c:pt>
                <c:pt idx="19">
                  <c:v>23</c:v>
                </c:pt>
                <c:pt idx="20">
                  <c:v>27</c:v>
                </c:pt>
                <c:pt idx="21">
                  <c:v>32</c:v>
                </c:pt>
                <c:pt idx="22">
                  <c:v>37</c:v>
                </c:pt>
                <c:pt idx="23">
                  <c:v>28</c:v>
                </c:pt>
                <c:pt idx="24">
                  <c:v>28</c:v>
                </c:pt>
                <c:pt idx="25">
                  <c:v>34</c:v>
                </c:pt>
                <c:pt idx="26">
                  <c:v>22</c:v>
                </c:pt>
                <c:pt idx="27">
                  <c:v>27</c:v>
                </c:pt>
                <c:pt idx="28">
                  <c:v>62</c:v>
                </c:pt>
                <c:pt idx="29">
                  <c:v>70</c:v>
                </c:pt>
                <c:pt idx="30">
                  <c:v>67</c:v>
                </c:pt>
                <c:pt idx="31">
                  <c:v>80</c:v>
                </c:pt>
                <c:pt idx="32">
                  <c:v>77</c:v>
                </c:pt>
                <c:pt idx="33" formatCode="General">
                  <c:v>77</c:v>
                </c:pt>
                <c:pt idx="34" formatCode="General">
                  <c:v>93</c:v>
                </c:pt>
                <c:pt idx="35">
                  <c:v>100</c:v>
                </c:pt>
                <c:pt idx="36" formatCode="General">
                  <c:v>92</c:v>
                </c:pt>
                <c:pt idx="37" formatCode="General">
                  <c:v>103</c:v>
                </c:pt>
                <c:pt idx="38" formatCode="General">
                  <c:v>123</c:v>
                </c:pt>
                <c:pt idx="39" formatCode="General">
                  <c:v>108</c:v>
                </c:pt>
                <c:pt idx="40" formatCode="General">
                  <c:v>115</c:v>
                </c:pt>
                <c:pt idx="41" formatCode="General">
                  <c:v>93</c:v>
                </c:pt>
                <c:pt idx="42" formatCode="General">
                  <c:v>86</c:v>
                </c:pt>
                <c:pt idx="43" formatCode="General">
                  <c:v>117</c:v>
                </c:pt>
                <c:pt idx="44" formatCode="General">
                  <c:v>114</c:v>
                </c:pt>
                <c:pt idx="45" formatCode="General">
                  <c:v>105</c:v>
                </c:pt>
                <c:pt idx="46" formatCode="General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91-4930-9F62-F35736712811}"/>
            </c:ext>
          </c:extLst>
        </c:ser>
        <c:ser>
          <c:idx val="2"/>
          <c:order val="2"/>
          <c:tx>
            <c:strRef>
              <c:f>graph_data!$A$8</c:f>
              <c:strCache>
                <c:ptCount val="1"/>
                <c:pt idx="0">
                  <c:v>Masters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graph_data!$B$8:$AV$8</c:f>
              <c:numCache>
                <c:formatCode>#,##0</c:formatCode>
                <c:ptCount val="47"/>
                <c:pt idx="0">
                  <c:v>515</c:v>
                </c:pt>
                <c:pt idx="1">
                  <c:v>451</c:v>
                </c:pt>
                <c:pt idx="2">
                  <c:v>508</c:v>
                </c:pt>
                <c:pt idx="3">
                  <c:v>465</c:v>
                </c:pt>
                <c:pt idx="4">
                  <c:v>463</c:v>
                </c:pt>
                <c:pt idx="5">
                  <c:v>564</c:v>
                </c:pt>
                <c:pt idx="6">
                  <c:v>566</c:v>
                </c:pt>
                <c:pt idx="7">
                  <c:v>499</c:v>
                </c:pt>
                <c:pt idx="8">
                  <c:v>558</c:v>
                </c:pt>
                <c:pt idx="9">
                  <c:v>528</c:v>
                </c:pt>
                <c:pt idx="10">
                  <c:v>516</c:v>
                </c:pt>
                <c:pt idx="11">
                  <c:v>530</c:v>
                </c:pt>
                <c:pt idx="12">
                  <c:v>514</c:v>
                </c:pt>
                <c:pt idx="13">
                  <c:v>537</c:v>
                </c:pt>
                <c:pt idx="14">
                  <c:v>618</c:v>
                </c:pt>
                <c:pt idx="15">
                  <c:v>617</c:v>
                </c:pt>
                <c:pt idx="16">
                  <c:v>661</c:v>
                </c:pt>
                <c:pt idx="17">
                  <c:v>698</c:v>
                </c:pt>
                <c:pt idx="18">
                  <c:v>702</c:v>
                </c:pt>
                <c:pt idx="19">
                  <c:v>802</c:v>
                </c:pt>
                <c:pt idx="20">
                  <c:v>768</c:v>
                </c:pt>
                <c:pt idx="21">
                  <c:v>771</c:v>
                </c:pt>
                <c:pt idx="22">
                  <c:v>754</c:v>
                </c:pt>
                <c:pt idx="23">
                  <c:v>822</c:v>
                </c:pt>
                <c:pt idx="24">
                  <c:v>882</c:v>
                </c:pt>
                <c:pt idx="25">
                  <c:v>824</c:v>
                </c:pt>
                <c:pt idx="26">
                  <c:v>839</c:v>
                </c:pt>
                <c:pt idx="27">
                  <c:v>764</c:v>
                </c:pt>
                <c:pt idx="28">
                  <c:v>838</c:v>
                </c:pt>
                <c:pt idx="29">
                  <c:v>695</c:v>
                </c:pt>
                <c:pt idx="30">
                  <c:v>772</c:v>
                </c:pt>
                <c:pt idx="31">
                  <c:v>808</c:v>
                </c:pt>
                <c:pt idx="32">
                  <c:v>801</c:v>
                </c:pt>
                <c:pt idx="33" formatCode="General">
                  <c:v>753</c:v>
                </c:pt>
                <c:pt idx="34" formatCode="General">
                  <c:v>791</c:v>
                </c:pt>
                <c:pt idx="35">
                  <c:v>796</c:v>
                </c:pt>
                <c:pt idx="36" formatCode="General">
                  <c:v>808</c:v>
                </c:pt>
                <c:pt idx="37" formatCode="General">
                  <c:v>760</c:v>
                </c:pt>
                <c:pt idx="38" formatCode="General">
                  <c:v>718</c:v>
                </c:pt>
                <c:pt idx="39" formatCode="General">
                  <c:v>722</c:v>
                </c:pt>
                <c:pt idx="40" formatCode="General">
                  <c:v>692</c:v>
                </c:pt>
                <c:pt idx="41" formatCode="General">
                  <c:v>782</c:v>
                </c:pt>
                <c:pt idx="42" formatCode="General">
                  <c:v>828</c:v>
                </c:pt>
                <c:pt idx="43">
                  <c:v>1231</c:v>
                </c:pt>
                <c:pt idx="44">
                  <c:v>1487</c:v>
                </c:pt>
                <c:pt idx="45" formatCode="General">
                  <c:v>1000</c:v>
                </c:pt>
                <c:pt idx="46" formatCode="General">
                  <c:v>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91-4930-9F62-F35736712811}"/>
            </c:ext>
          </c:extLst>
        </c:ser>
        <c:ser>
          <c:idx val="0"/>
          <c:order val="3"/>
          <c:tx>
            <c:strRef>
              <c:f>graph_data!$A$9</c:f>
              <c:strCache>
                <c:ptCount val="1"/>
                <c:pt idx="0">
                  <c:v>Bachelor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graph_data!$B$9:$AV$9</c:f>
              <c:numCache>
                <c:formatCode>#,##0</c:formatCode>
                <c:ptCount val="47"/>
                <c:pt idx="0">
                  <c:v>1290</c:v>
                </c:pt>
                <c:pt idx="1">
                  <c:v>1367</c:v>
                </c:pt>
                <c:pt idx="2">
                  <c:v>1378</c:v>
                </c:pt>
                <c:pt idx="3">
                  <c:v>1386</c:v>
                </c:pt>
                <c:pt idx="4">
                  <c:v>1452</c:v>
                </c:pt>
                <c:pt idx="5">
                  <c:v>1504</c:v>
                </c:pt>
                <c:pt idx="6">
                  <c:v>1545</c:v>
                </c:pt>
                <c:pt idx="7">
                  <c:v>1476</c:v>
                </c:pt>
                <c:pt idx="8">
                  <c:v>1448</c:v>
                </c:pt>
                <c:pt idx="9">
                  <c:v>1418</c:v>
                </c:pt>
                <c:pt idx="10">
                  <c:v>1510</c:v>
                </c:pt>
                <c:pt idx="11">
                  <c:v>1625</c:v>
                </c:pt>
                <c:pt idx="12">
                  <c:v>1564</c:v>
                </c:pt>
                <c:pt idx="13">
                  <c:v>1594</c:v>
                </c:pt>
                <c:pt idx="14">
                  <c:v>1644</c:v>
                </c:pt>
                <c:pt idx="15">
                  <c:v>1663</c:v>
                </c:pt>
                <c:pt idx="16">
                  <c:v>1671</c:v>
                </c:pt>
                <c:pt idx="17">
                  <c:v>1580</c:v>
                </c:pt>
                <c:pt idx="18">
                  <c:v>1553</c:v>
                </c:pt>
                <c:pt idx="19">
                  <c:v>1506</c:v>
                </c:pt>
                <c:pt idx="20">
                  <c:v>1489</c:v>
                </c:pt>
                <c:pt idx="21">
                  <c:v>1608</c:v>
                </c:pt>
                <c:pt idx="22">
                  <c:v>1611</c:v>
                </c:pt>
                <c:pt idx="23">
                  <c:v>1770</c:v>
                </c:pt>
                <c:pt idx="24">
                  <c:v>1830</c:v>
                </c:pt>
                <c:pt idx="25">
                  <c:v>1910</c:v>
                </c:pt>
                <c:pt idx="26">
                  <c:v>1830</c:v>
                </c:pt>
                <c:pt idx="27">
                  <c:v>1744</c:v>
                </c:pt>
                <c:pt idx="28">
                  <c:v>1854</c:v>
                </c:pt>
                <c:pt idx="29">
                  <c:v>1843</c:v>
                </c:pt>
                <c:pt idx="30">
                  <c:v>1988</c:v>
                </c:pt>
                <c:pt idx="31">
                  <c:v>1943</c:v>
                </c:pt>
                <c:pt idx="32">
                  <c:v>1984</c:v>
                </c:pt>
                <c:pt idx="33" formatCode="General">
                  <c:v>2061</c:v>
                </c:pt>
                <c:pt idx="34" formatCode="General">
                  <c:v>2076</c:v>
                </c:pt>
                <c:pt idx="35">
                  <c:v>2012</c:v>
                </c:pt>
                <c:pt idx="36">
                  <c:v>2071</c:v>
                </c:pt>
                <c:pt idx="37">
                  <c:v>2143</c:v>
                </c:pt>
                <c:pt idx="38">
                  <c:v>2201</c:v>
                </c:pt>
                <c:pt idx="39">
                  <c:v>2163</c:v>
                </c:pt>
                <c:pt idx="40">
                  <c:v>2372</c:v>
                </c:pt>
                <c:pt idx="41">
                  <c:v>2489</c:v>
                </c:pt>
                <c:pt idx="42">
                  <c:v>2315</c:v>
                </c:pt>
                <c:pt idx="43">
                  <c:v>2167</c:v>
                </c:pt>
                <c:pt idx="44">
                  <c:v>2271</c:v>
                </c:pt>
                <c:pt idx="45" formatCode="General">
                  <c:v>2239</c:v>
                </c:pt>
                <c:pt idx="46" formatCode="General">
                  <c:v>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91-4930-9F62-F35736712811}"/>
            </c:ext>
          </c:extLst>
        </c:ser>
        <c:ser>
          <c:idx val="1"/>
          <c:order val="4"/>
          <c:tx>
            <c:strRef>
              <c:f>graph_data!$A$10</c:f>
              <c:strCache>
                <c:ptCount val="1"/>
                <c:pt idx="0">
                  <c:v>Associates</c:v>
                </c:pt>
              </c:strCache>
            </c:strRef>
          </c:tx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graph_data!$B$10:$AV$10</c:f>
              <c:numCache>
                <c:formatCode>#,##0</c:formatCode>
                <c:ptCount val="47"/>
                <c:pt idx="0">
                  <c:v>116</c:v>
                </c:pt>
                <c:pt idx="1">
                  <c:v>118</c:v>
                </c:pt>
                <c:pt idx="2">
                  <c:v>147</c:v>
                </c:pt>
                <c:pt idx="3">
                  <c:v>184</c:v>
                </c:pt>
                <c:pt idx="4">
                  <c:v>181</c:v>
                </c:pt>
                <c:pt idx="5">
                  <c:v>180</c:v>
                </c:pt>
                <c:pt idx="6">
                  <c:v>201</c:v>
                </c:pt>
                <c:pt idx="7">
                  <c:v>283</c:v>
                </c:pt>
                <c:pt idx="8">
                  <c:v>237</c:v>
                </c:pt>
                <c:pt idx="9">
                  <c:v>208</c:v>
                </c:pt>
                <c:pt idx="10">
                  <c:v>182</c:v>
                </c:pt>
                <c:pt idx="11">
                  <c:v>133</c:v>
                </c:pt>
                <c:pt idx="12">
                  <c:v>81</c:v>
                </c:pt>
                <c:pt idx="13">
                  <c:v>86</c:v>
                </c:pt>
                <c:pt idx="14">
                  <c:v>104</c:v>
                </c:pt>
                <c:pt idx="15">
                  <c:v>89</c:v>
                </c:pt>
                <c:pt idx="16">
                  <c:v>110</c:v>
                </c:pt>
                <c:pt idx="17">
                  <c:v>97</c:v>
                </c:pt>
                <c:pt idx="18">
                  <c:v>265</c:v>
                </c:pt>
                <c:pt idx="19">
                  <c:v>165</c:v>
                </c:pt>
                <c:pt idx="20">
                  <c:v>146</c:v>
                </c:pt>
                <c:pt idx="21">
                  <c:v>146</c:v>
                </c:pt>
                <c:pt idx="22">
                  <c:v>124</c:v>
                </c:pt>
                <c:pt idx="23">
                  <c:v>147</c:v>
                </c:pt>
                <c:pt idx="24">
                  <c:v>138</c:v>
                </c:pt>
                <c:pt idx="25">
                  <c:v>109</c:v>
                </c:pt>
                <c:pt idx="26">
                  <c:v>103</c:v>
                </c:pt>
                <c:pt idx="27">
                  <c:v>88</c:v>
                </c:pt>
                <c:pt idx="28">
                  <c:v>78</c:v>
                </c:pt>
                <c:pt idx="29">
                  <c:v>78</c:v>
                </c:pt>
                <c:pt idx="30">
                  <c:v>75</c:v>
                </c:pt>
                <c:pt idx="31">
                  <c:v>26</c:v>
                </c:pt>
                <c:pt idx="32">
                  <c:v>46</c:v>
                </c:pt>
                <c:pt idx="33" formatCode="General">
                  <c:v>50</c:v>
                </c:pt>
                <c:pt idx="34" formatCode="General">
                  <c:v>63</c:v>
                </c:pt>
                <c:pt idx="35">
                  <c:v>73</c:v>
                </c:pt>
                <c:pt idx="36" formatCode="General">
                  <c:v>85</c:v>
                </c:pt>
                <c:pt idx="37" formatCode="General">
                  <c:v>68</c:v>
                </c:pt>
                <c:pt idx="38" formatCode="General">
                  <c:v>82</c:v>
                </c:pt>
                <c:pt idx="39" formatCode="General">
                  <c:v>93</c:v>
                </c:pt>
                <c:pt idx="40" formatCode="General">
                  <c:v>82</c:v>
                </c:pt>
                <c:pt idx="41" formatCode="General">
                  <c:v>98</c:v>
                </c:pt>
                <c:pt idx="42" formatCode="General">
                  <c:v>69</c:v>
                </c:pt>
                <c:pt idx="43">
                  <c:v>53</c:v>
                </c:pt>
                <c:pt idx="44">
                  <c:v>207</c:v>
                </c:pt>
                <c:pt idx="45" formatCode="General">
                  <c:v>221</c:v>
                </c:pt>
                <c:pt idx="46" formatCode="General">
                  <c:v>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91-4930-9F62-F35736712811}"/>
            </c:ext>
          </c:extLst>
        </c:ser>
        <c:ser>
          <c:idx val="4"/>
          <c:order val="5"/>
          <c:tx>
            <c:strRef>
              <c:f>graph_data!$A$11</c:f>
              <c:strCache>
                <c:ptCount val="1"/>
                <c:pt idx="0">
                  <c:v>Certificate</c:v>
                </c:pt>
              </c:strCache>
            </c:strRef>
          </c:tx>
          <c:marker>
            <c:symbol val="none"/>
          </c:marker>
          <c:cat>
            <c:numRef>
              <c:f>graph_data!$B$5:$AV$5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graph_data!$B$11:$AV$11</c:f>
              <c:numCache>
                <c:formatCode>#,##0</c:formatCode>
                <c:ptCount val="47"/>
                <c:pt idx="0">
                  <c:v>41</c:v>
                </c:pt>
                <c:pt idx="1">
                  <c:v>39</c:v>
                </c:pt>
                <c:pt idx="2">
                  <c:v>40</c:v>
                </c:pt>
                <c:pt idx="3">
                  <c:v>23</c:v>
                </c:pt>
                <c:pt idx="4">
                  <c:v>52</c:v>
                </c:pt>
                <c:pt idx="5">
                  <c:v>20</c:v>
                </c:pt>
                <c:pt idx="6">
                  <c:v>24</c:v>
                </c:pt>
                <c:pt idx="7">
                  <c:v>27</c:v>
                </c:pt>
                <c:pt idx="8">
                  <c:v>24</c:v>
                </c:pt>
                <c:pt idx="9">
                  <c:v>22</c:v>
                </c:pt>
                <c:pt idx="10">
                  <c:v>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3</c:v>
                </c:pt>
                <c:pt idx="22">
                  <c:v>18</c:v>
                </c:pt>
                <c:pt idx="23">
                  <c:v>32</c:v>
                </c:pt>
                <c:pt idx="24">
                  <c:v>78</c:v>
                </c:pt>
                <c:pt idx="25">
                  <c:v>57</c:v>
                </c:pt>
                <c:pt idx="26">
                  <c:v>50</c:v>
                </c:pt>
                <c:pt idx="27">
                  <c:v>46</c:v>
                </c:pt>
                <c:pt idx="28">
                  <c:v>46</c:v>
                </c:pt>
                <c:pt idx="29">
                  <c:v>42</c:v>
                </c:pt>
                <c:pt idx="30">
                  <c:v>67</c:v>
                </c:pt>
                <c:pt idx="31">
                  <c:v>65</c:v>
                </c:pt>
                <c:pt idx="32">
                  <c:v>107</c:v>
                </c:pt>
                <c:pt idx="33" formatCode="General">
                  <c:v>67</c:v>
                </c:pt>
                <c:pt idx="34" formatCode="General">
                  <c:v>70</c:v>
                </c:pt>
                <c:pt idx="35">
                  <c:v>74</c:v>
                </c:pt>
                <c:pt idx="36" formatCode="General">
                  <c:v>132</c:v>
                </c:pt>
                <c:pt idx="37" formatCode="General">
                  <c:v>153</c:v>
                </c:pt>
                <c:pt idx="38" formatCode="General">
                  <c:v>168</c:v>
                </c:pt>
                <c:pt idx="39" formatCode="General">
                  <c:v>186</c:v>
                </c:pt>
                <c:pt idx="40" formatCode="General">
                  <c:v>205</c:v>
                </c:pt>
                <c:pt idx="41" formatCode="General">
                  <c:v>271</c:v>
                </c:pt>
                <c:pt idx="42" formatCode="General">
                  <c:v>346</c:v>
                </c:pt>
                <c:pt idx="43" formatCode="General">
                  <c:v>389</c:v>
                </c:pt>
                <c:pt idx="44">
                  <c:v>481</c:v>
                </c:pt>
                <c:pt idx="45" formatCode="General">
                  <c:v>427</c:v>
                </c:pt>
                <c:pt idx="46" formatCode="General">
                  <c:v>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91-4930-9F62-F35736712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874424"/>
        <c:axId val="225192080"/>
      </c:lineChart>
      <c:catAx>
        <c:axId val="222874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225192080"/>
        <c:crosses val="autoZero"/>
        <c:auto val="1"/>
        <c:lblAlgn val="ctr"/>
        <c:lblOffset val="100"/>
        <c:noMultiLvlLbl val="0"/>
      </c:catAx>
      <c:valAx>
        <c:axId val="22519208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22874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453483721302296"/>
          <c:y val="0.10870060927968046"/>
          <c:w val="0.14312455003599711"/>
          <c:h val="0.2837419546246797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15</xdr:col>
      <xdr:colOff>264160</xdr:colOff>
      <xdr:row>45</xdr:row>
      <xdr:rowOff>13334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CD2812-5652-4F75-8BF7-6D43C8DF2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0</xdr:row>
      <xdr:rowOff>1906</xdr:rowOff>
    </xdr:from>
    <xdr:to>
      <xdr:col>15</xdr:col>
      <xdr:colOff>91440</xdr:colOff>
      <xdr:row>31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0A4DF4-6FD7-450A-BAE1-65C21511C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showGridLines="0" tabSelected="1" workbookViewId="0"/>
  </sheetViews>
  <sheetFormatPr defaultRowHeight="11.25" x14ac:dyDescent="0.2"/>
  <sheetData>
    <row r="1" spans="1:1" ht="30" x14ac:dyDescent="0.4">
      <c r="A1" s="23" t="s">
        <v>37</v>
      </c>
    </row>
    <row r="3" spans="1:1" ht="21" customHeight="1" x14ac:dyDescent="0.2">
      <c r="A3" s="24" t="s">
        <v>24</v>
      </c>
    </row>
    <row r="4" spans="1:1" ht="21" customHeight="1" x14ac:dyDescent="0.2">
      <c r="A4" s="24" t="s">
        <v>30</v>
      </c>
    </row>
    <row r="7" spans="1:1" ht="24" customHeight="1" x14ac:dyDescent="0.25">
      <c r="A7" s="7" t="s">
        <v>31</v>
      </c>
    </row>
    <row r="8" spans="1:1" ht="24" customHeight="1" x14ac:dyDescent="0.25">
      <c r="A8" s="7" t="s">
        <v>41</v>
      </c>
    </row>
    <row r="9" spans="1:1" ht="24" customHeight="1" x14ac:dyDescent="0.25">
      <c r="A9" s="15" t="s">
        <v>95</v>
      </c>
    </row>
    <row r="10" spans="1:1" ht="24" customHeight="1" x14ac:dyDescent="0.25">
      <c r="A10" s="15" t="s">
        <v>96</v>
      </c>
    </row>
    <row r="11" spans="1:1" ht="24" customHeight="1" x14ac:dyDescent="0.25">
      <c r="A11" s="15" t="s">
        <v>98</v>
      </c>
    </row>
    <row r="14" spans="1:1" ht="14.25" x14ac:dyDescent="0.2">
      <c r="A14" s="25" t="s">
        <v>32</v>
      </c>
    </row>
  </sheetData>
  <printOptions horizont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2"/>
  <sheetViews>
    <sheetView showGridLines="0" zoomScaleNormal="100" workbookViewId="0"/>
  </sheetViews>
  <sheetFormatPr defaultRowHeight="11.25" x14ac:dyDescent="0.2"/>
  <cols>
    <col min="1" max="1" width="28.33203125" customWidth="1"/>
    <col min="2" max="2" width="6.83203125" bestFit="1" customWidth="1"/>
    <col min="3" max="3" width="9.5" customWidth="1"/>
    <col min="4" max="12" width="7.33203125" bestFit="1" customWidth="1"/>
    <col min="14" max="15" width="8" bestFit="1" customWidth="1"/>
    <col min="16" max="16" width="9" bestFit="1" customWidth="1"/>
  </cols>
  <sheetData>
    <row r="1" spans="1:16" ht="15.75" x14ac:dyDescent="0.25">
      <c r="A1" s="7" t="s">
        <v>31</v>
      </c>
      <c r="B1" s="7"/>
      <c r="C1" s="7"/>
    </row>
    <row r="3" spans="1:16" x14ac:dyDescent="0.2">
      <c r="C3" s="16" t="s">
        <v>5</v>
      </c>
      <c r="D3" s="1"/>
      <c r="E3" s="1"/>
      <c r="F3" s="1"/>
      <c r="G3" s="1"/>
      <c r="H3" s="1"/>
      <c r="I3" s="1"/>
      <c r="J3" s="1"/>
      <c r="K3" s="1"/>
      <c r="L3" s="26" t="s">
        <v>36</v>
      </c>
      <c r="M3" s="59" t="s">
        <v>150</v>
      </c>
      <c r="N3" s="16" t="s">
        <v>152</v>
      </c>
      <c r="O3" s="1"/>
      <c r="P3" s="59" t="s">
        <v>153</v>
      </c>
    </row>
    <row r="4" spans="1:16" x14ac:dyDescent="0.2">
      <c r="A4" s="9" t="s">
        <v>23</v>
      </c>
      <c r="B4" s="9">
        <v>2017</v>
      </c>
      <c r="C4" s="9">
        <v>2018</v>
      </c>
      <c r="D4" s="9">
        <v>2019</v>
      </c>
      <c r="E4" s="9">
        <v>2020</v>
      </c>
      <c r="F4" s="9">
        <v>2021</v>
      </c>
      <c r="G4" s="9">
        <v>2022</v>
      </c>
      <c r="H4" s="9">
        <v>2023</v>
      </c>
      <c r="I4" s="9">
        <v>2024</v>
      </c>
      <c r="J4" s="9">
        <v>2025</v>
      </c>
      <c r="K4" s="9">
        <v>2026</v>
      </c>
      <c r="L4" s="56" t="s">
        <v>151</v>
      </c>
      <c r="M4" s="57"/>
      <c r="N4" s="27" t="s">
        <v>154</v>
      </c>
      <c r="O4" s="27" t="s">
        <v>155</v>
      </c>
      <c r="P4" s="62" t="s">
        <v>156</v>
      </c>
    </row>
    <row r="5" spans="1:16" x14ac:dyDescent="0.2">
      <c r="A5" s="3" t="s">
        <v>0</v>
      </c>
      <c r="B5" s="2">
        <v>3227</v>
      </c>
      <c r="C5" s="2">
        <v>3292</v>
      </c>
      <c r="D5" s="2">
        <v>3273</v>
      </c>
      <c r="E5" s="2">
        <v>3466</v>
      </c>
      <c r="F5" s="2">
        <v>3733</v>
      </c>
      <c r="G5" s="2">
        <v>3644</v>
      </c>
      <c r="H5" s="2">
        <v>3957</v>
      </c>
      <c r="I5" s="2">
        <v>4560</v>
      </c>
      <c r="J5" s="2">
        <v>3955</v>
      </c>
      <c r="K5" s="2">
        <v>4058</v>
      </c>
      <c r="L5" s="31">
        <f>K5-J5</f>
        <v>103</v>
      </c>
      <c r="M5" s="30">
        <f>IFERROR((K5-J5)/J5,"n/a")</f>
        <v>2.604298356510746E-2</v>
      </c>
      <c r="N5" s="35">
        <f t="shared" ref="N5:N11" si="0">IFERROR((K5-G5)/G5,"n/a")</f>
        <v>0.11361141602634467</v>
      </c>
      <c r="O5" s="35">
        <f>IFERROR((K5-B5)/B5,"n/a")</f>
        <v>0.25751471955376509</v>
      </c>
    </row>
    <row r="6" spans="1:16" x14ac:dyDescent="0.2">
      <c r="A6" s="37" t="s">
        <v>1</v>
      </c>
      <c r="B6" s="38">
        <v>103</v>
      </c>
      <c r="C6" s="38">
        <v>123</v>
      </c>
      <c r="D6" s="38">
        <v>108</v>
      </c>
      <c r="E6" s="38">
        <v>115</v>
      </c>
      <c r="F6" s="38">
        <v>93</v>
      </c>
      <c r="G6" s="38">
        <v>86</v>
      </c>
      <c r="H6" s="38">
        <v>117</v>
      </c>
      <c r="I6" s="38">
        <v>114</v>
      </c>
      <c r="J6" s="38">
        <v>105</v>
      </c>
      <c r="K6" s="38">
        <v>113</v>
      </c>
      <c r="L6" s="53">
        <f t="shared" ref="L6:L11" si="1">K6-J6</f>
        <v>8</v>
      </c>
      <c r="M6" s="40">
        <f t="shared" ref="M6:M11" si="2">IFERROR((K6-J6)/J6,"n/a")</f>
        <v>7.6190476190476197E-2</v>
      </c>
      <c r="N6" s="41">
        <f t="shared" si="0"/>
        <v>0.31395348837209303</v>
      </c>
      <c r="O6" s="41">
        <f t="shared" ref="O6:O11" si="3">IFERROR((K6-B6)/B6,"n/a")</f>
        <v>9.7087378640776698E-2</v>
      </c>
      <c r="P6" s="52"/>
    </row>
    <row r="7" spans="1:16" x14ac:dyDescent="0.2">
      <c r="A7" s="3" t="s">
        <v>21</v>
      </c>
      <c r="B7" s="2">
        <v>4</v>
      </c>
      <c r="C7" s="2">
        <v>6</v>
      </c>
      <c r="D7" s="2">
        <v>10</v>
      </c>
      <c r="E7" s="2">
        <v>15</v>
      </c>
      <c r="F7" s="2">
        <v>19</v>
      </c>
      <c r="G7" s="2">
        <v>16</v>
      </c>
      <c r="H7" s="2">
        <v>11</v>
      </c>
      <c r="I7" s="2">
        <v>12</v>
      </c>
      <c r="J7" s="2">
        <v>5</v>
      </c>
      <c r="K7" s="2">
        <v>13</v>
      </c>
      <c r="L7" s="31">
        <f t="shared" si="1"/>
        <v>8</v>
      </c>
      <c r="M7" s="30">
        <f t="shared" si="2"/>
        <v>1.6</v>
      </c>
      <c r="N7" s="21">
        <f t="shared" si="0"/>
        <v>-0.1875</v>
      </c>
      <c r="O7" s="21">
        <f t="shared" si="3"/>
        <v>2.25</v>
      </c>
    </row>
    <row r="8" spans="1:16" x14ac:dyDescent="0.2">
      <c r="A8" s="37" t="s">
        <v>2</v>
      </c>
      <c r="B8" s="38">
        <v>756</v>
      </c>
      <c r="C8" s="38">
        <v>712</v>
      </c>
      <c r="D8" s="38">
        <v>712</v>
      </c>
      <c r="E8" s="38">
        <v>677</v>
      </c>
      <c r="F8" s="38">
        <v>763</v>
      </c>
      <c r="G8" s="38">
        <v>812</v>
      </c>
      <c r="H8" s="38">
        <v>1220</v>
      </c>
      <c r="I8" s="38">
        <v>1475</v>
      </c>
      <c r="J8" s="38">
        <v>995</v>
      </c>
      <c r="K8" s="38">
        <v>970</v>
      </c>
      <c r="L8" s="53">
        <f t="shared" si="1"/>
        <v>-25</v>
      </c>
      <c r="M8" s="40">
        <f t="shared" si="2"/>
        <v>-2.5125628140703519E-2</v>
      </c>
      <c r="N8" s="41">
        <f t="shared" si="0"/>
        <v>0.19458128078817735</v>
      </c>
      <c r="O8" s="41">
        <f>IFERROR((K8-B8)/B8,"n/a")</f>
        <v>0.28306878306878308</v>
      </c>
      <c r="P8" s="52"/>
    </row>
    <row r="9" spans="1:16" x14ac:dyDescent="0.2">
      <c r="A9" s="3" t="s">
        <v>14</v>
      </c>
      <c r="B9" s="2">
        <v>2143</v>
      </c>
      <c r="C9" s="2">
        <v>2201</v>
      </c>
      <c r="D9" s="2">
        <v>2164</v>
      </c>
      <c r="E9" s="2">
        <v>2372</v>
      </c>
      <c r="F9" s="2">
        <v>2489</v>
      </c>
      <c r="G9" s="2">
        <v>2315</v>
      </c>
      <c r="H9" s="2">
        <v>2167</v>
      </c>
      <c r="I9" s="2">
        <v>2271</v>
      </c>
      <c r="J9" s="2">
        <v>2239</v>
      </c>
      <c r="K9" s="2">
        <v>2424</v>
      </c>
      <c r="L9" s="31">
        <f t="shared" si="1"/>
        <v>185</v>
      </c>
      <c r="M9" s="30">
        <f t="shared" si="2"/>
        <v>8.2626172398392136E-2</v>
      </c>
      <c r="N9" s="21">
        <f t="shared" si="0"/>
        <v>4.7084233261339092E-2</v>
      </c>
      <c r="O9" s="21">
        <f t="shared" si="3"/>
        <v>0.13112459169388707</v>
      </c>
    </row>
    <row r="10" spans="1:16" x14ac:dyDescent="0.2">
      <c r="A10" s="37" t="s">
        <v>3</v>
      </c>
      <c r="B10" s="38">
        <v>68</v>
      </c>
      <c r="C10" s="38">
        <v>82</v>
      </c>
      <c r="D10" s="38">
        <v>93</v>
      </c>
      <c r="E10" s="38">
        <v>82</v>
      </c>
      <c r="F10" s="38">
        <v>98</v>
      </c>
      <c r="G10" s="38">
        <v>69</v>
      </c>
      <c r="H10" s="38">
        <v>53</v>
      </c>
      <c r="I10" s="38">
        <v>207</v>
      </c>
      <c r="J10" s="38">
        <v>221</v>
      </c>
      <c r="K10" s="38">
        <v>212</v>
      </c>
      <c r="L10" s="53">
        <f t="shared" si="1"/>
        <v>-9</v>
      </c>
      <c r="M10" s="40">
        <f t="shared" si="2"/>
        <v>-4.072398190045249E-2</v>
      </c>
      <c r="N10" s="41">
        <f t="shared" si="0"/>
        <v>2.0724637681159419</v>
      </c>
      <c r="O10" s="41">
        <f t="shared" si="3"/>
        <v>2.1176470588235294</v>
      </c>
      <c r="P10" s="52"/>
    </row>
    <row r="11" spans="1:16" x14ac:dyDescent="0.2">
      <c r="A11" s="3" t="s">
        <v>4</v>
      </c>
      <c r="B11" s="2">
        <v>153</v>
      </c>
      <c r="C11" s="2">
        <v>168</v>
      </c>
      <c r="D11" s="2">
        <v>186</v>
      </c>
      <c r="E11" s="2">
        <v>205</v>
      </c>
      <c r="F11" s="2">
        <v>271</v>
      </c>
      <c r="G11" s="2">
        <v>346</v>
      </c>
      <c r="H11" s="2">
        <v>389</v>
      </c>
      <c r="I11" s="2">
        <v>481</v>
      </c>
      <c r="J11" s="2">
        <v>390</v>
      </c>
      <c r="K11" s="2">
        <v>326</v>
      </c>
      <c r="L11" s="31">
        <f t="shared" si="1"/>
        <v>-64</v>
      </c>
      <c r="M11" s="30">
        <f t="shared" si="2"/>
        <v>-0.1641025641025641</v>
      </c>
      <c r="N11" s="21">
        <f t="shared" si="0"/>
        <v>-5.7803468208092484E-2</v>
      </c>
      <c r="O11" s="21">
        <f t="shared" si="3"/>
        <v>1.130718954248366</v>
      </c>
    </row>
    <row r="12" spans="1:16" x14ac:dyDescent="0.2">
      <c r="A12" s="37" t="s">
        <v>45</v>
      </c>
      <c r="B12" s="38">
        <f>SUM(B6:B10)</f>
        <v>3074</v>
      </c>
      <c r="C12" s="38">
        <f>SUM(C6:C10)</f>
        <v>3124</v>
      </c>
      <c r="D12" s="38">
        <f t="shared" ref="D12:J12" si="4">SUM(D6:D10)</f>
        <v>3087</v>
      </c>
      <c r="E12" s="38">
        <f t="shared" si="4"/>
        <v>3261</v>
      </c>
      <c r="F12" s="38">
        <f>SUM(F6:F10)</f>
        <v>3462</v>
      </c>
      <c r="G12" s="38">
        <f t="shared" si="4"/>
        <v>3298</v>
      </c>
      <c r="H12" s="38">
        <f t="shared" si="4"/>
        <v>3568</v>
      </c>
      <c r="I12" s="38">
        <f t="shared" si="4"/>
        <v>4079</v>
      </c>
      <c r="J12" s="38">
        <f t="shared" si="4"/>
        <v>3565</v>
      </c>
      <c r="K12" s="38">
        <f>SUM(K6:K10)</f>
        <v>3732</v>
      </c>
      <c r="L12" s="53">
        <f>K12-J12</f>
        <v>167</v>
      </c>
      <c r="M12" s="40">
        <f t="shared" ref="M12" si="5">IFERROR((K12-J12)/J12,"n/a")</f>
        <v>4.6844319775596076E-2</v>
      </c>
      <c r="N12" s="41">
        <f>IFERROR((K12-G12)/G12,"n/a")</f>
        <v>0.13159490600363857</v>
      </c>
      <c r="O12" s="41">
        <f>IFERROR((K12-B12)/B12,"n/a")</f>
        <v>0.21405335068314899</v>
      </c>
      <c r="P12" s="52"/>
    </row>
    <row r="13" spans="1:16" x14ac:dyDescent="0.2">
      <c r="A13" s="19" t="s">
        <v>99</v>
      </c>
      <c r="B13" s="19"/>
      <c r="C13" s="19"/>
      <c r="D13" s="2"/>
      <c r="E13" s="2"/>
      <c r="F13" s="2"/>
      <c r="G13" s="2"/>
      <c r="H13" s="2"/>
      <c r="I13" s="2"/>
      <c r="J13" s="2"/>
      <c r="K13" s="2"/>
      <c r="L13" s="2"/>
    </row>
    <row r="14" spans="1:16" x14ac:dyDescent="0.2">
      <c r="A14" s="3"/>
      <c r="B14" s="3"/>
      <c r="C14" s="3"/>
      <c r="D14" s="2"/>
      <c r="E14" s="2"/>
      <c r="F14" s="2"/>
      <c r="G14" s="2"/>
      <c r="H14" s="2"/>
      <c r="I14" s="2"/>
      <c r="J14" s="2"/>
      <c r="K14" s="2"/>
      <c r="L14" s="2"/>
    </row>
    <row r="15" spans="1:16" x14ac:dyDescent="0.2">
      <c r="A15" s="3"/>
      <c r="B15" s="3"/>
      <c r="C15" s="3"/>
      <c r="D15" s="2"/>
      <c r="E15" s="2"/>
      <c r="F15" s="2"/>
      <c r="G15" s="2"/>
      <c r="H15" s="2"/>
      <c r="I15" s="2"/>
      <c r="J15" s="2"/>
      <c r="K15" s="2"/>
      <c r="L15" s="2"/>
    </row>
    <row r="16" spans="1:16" x14ac:dyDescent="0.2">
      <c r="A16" s="3"/>
      <c r="B16" s="3"/>
      <c r="C16" s="3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">
      <c r="A17" s="3"/>
      <c r="B17" s="3"/>
      <c r="C17" s="3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">
      <c r="A18" s="3"/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">
      <c r="A19" s="3"/>
      <c r="B19" s="3"/>
      <c r="C19" s="3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">
      <c r="A20" s="3"/>
      <c r="B20" s="3"/>
      <c r="C20" s="3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">
      <c r="A21" s="3"/>
      <c r="B21" s="3"/>
      <c r="C21" s="3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">
      <c r="A22" s="3"/>
      <c r="B22" s="3"/>
      <c r="C22" s="3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">
      <c r="A23" s="3"/>
      <c r="B23" s="3"/>
      <c r="C23" s="3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">
      <c r="A24" s="3"/>
      <c r="B24" s="3"/>
      <c r="C24" s="3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">
      <c r="A25" s="3"/>
      <c r="B25" s="3"/>
      <c r="C25" s="3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>
      <c r="A26" s="3"/>
      <c r="B26" s="3"/>
      <c r="C26" s="3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">
      <c r="A27" s="3"/>
      <c r="B27" s="3"/>
      <c r="C27" s="3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">
      <c r="A28" s="3"/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">
      <c r="A29" s="3"/>
      <c r="B29" s="3"/>
      <c r="C29" s="3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">
      <c r="A30" s="3"/>
      <c r="B30" s="3"/>
      <c r="C30" s="3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">
      <c r="A31" s="3"/>
      <c r="B31" s="3"/>
      <c r="C31" s="3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">
      <c r="A32" s="3"/>
      <c r="B32" s="3"/>
      <c r="C32" s="3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">
      <c r="A33" s="3"/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">
      <c r="A34" s="3"/>
      <c r="B34" s="3"/>
      <c r="C34" s="3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">
      <c r="A35" s="3"/>
      <c r="B35" s="3"/>
      <c r="C35" s="3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">
      <c r="A36" s="3"/>
      <c r="B36" s="3"/>
      <c r="C36" s="3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">
      <c r="A37" s="3"/>
      <c r="B37" s="3"/>
      <c r="C37" s="3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">
      <c r="A38" s="3"/>
      <c r="B38" s="3"/>
      <c r="C38" s="3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">
      <c r="A39" s="3"/>
      <c r="B39" s="3"/>
      <c r="C39" s="3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">
      <c r="A40" s="3"/>
      <c r="B40" s="3"/>
      <c r="C40" s="3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">
      <c r="A41" s="3"/>
      <c r="B41" s="3"/>
      <c r="C41" s="3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">
      <c r="A42" s="3"/>
      <c r="B42" s="3"/>
      <c r="C42" s="3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">
      <c r="A43" s="3"/>
      <c r="B43" s="3"/>
      <c r="C43" s="3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">
      <c r="A44" s="3"/>
      <c r="B44" s="3"/>
      <c r="C44" s="3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">
      <c r="A45" s="3"/>
      <c r="B45" s="3"/>
      <c r="C45" s="3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">
      <c r="A46" s="3"/>
      <c r="B46" s="3"/>
      <c r="C46" s="3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">
      <c r="A47" s="3"/>
      <c r="B47" s="3"/>
      <c r="C47" s="3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x14ac:dyDescent="0.25">
      <c r="A48" s="7" t="s">
        <v>41</v>
      </c>
      <c r="B48" s="7"/>
      <c r="C48" s="7"/>
    </row>
    <row r="50" spans="1:16" x14ac:dyDescent="0.2">
      <c r="A50" s="8"/>
      <c r="C50" s="16" t="s">
        <v>5</v>
      </c>
      <c r="D50" s="1"/>
      <c r="E50" s="1"/>
      <c r="F50" s="1"/>
      <c r="G50" s="1"/>
      <c r="H50" s="1"/>
      <c r="I50" s="1"/>
      <c r="J50" s="1"/>
      <c r="K50" s="1"/>
      <c r="L50" s="58" t="s">
        <v>36</v>
      </c>
      <c r="M50" s="59" t="s">
        <v>150</v>
      </c>
      <c r="N50" s="16" t="s">
        <v>152</v>
      </c>
      <c r="O50" s="1"/>
      <c r="P50" s="59" t="s">
        <v>153</v>
      </c>
    </row>
    <row r="51" spans="1:16" x14ac:dyDescent="0.2">
      <c r="A51" s="9" t="s">
        <v>188</v>
      </c>
      <c r="B51" s="9">
        <v>2017</v>
      </c>
      <c r="C51" s="9">
        <v>2018</v>
      </c>
      <c r="D51" s="9">
        <v>2019</v>
      </c>
      <c r="E51" s="9">
        <v>2020</v>
      </c>
      <c r="F51" s="9">
        <v>2021</v>
      </c>
      <c r="G51" s="9">
        <v>2022</v>
      </c>
      <c r="H51" s="9">
        <v>2023</v>
      </c>
      <c r="I51" s="9">
        <v>2024</v>
      </c>
      <c r="J51" s="9">
        <v>2025</v>
      </c>
      <c r="K51" s="9">
        <v>2026</v>
      </c>
      <c r="L51" s="56" t="s">
        <v>151</v>
      </c>
      <c r="M51" s="57"/>
      <c r="N51" s="62" t="s">
        <v>154</v>
      </c>
      <c r="O51" s="62" t="s">
        <v>155</v>
      </c>
      <c r="P51" s="62" t="s">
        <v>156</v>
      </c>
    </row>
    <row r="52" spans="1:16" x14ac:dyDescent="0.2">
      <c r="A52" s="3" t="s">
        <v>0</v>
      </c>
      <c r="B52" s="2">
        <v>3227</v>
      </c>
      <c r="C52" s="2">
        <v>3292</v>
      </c>
      <c r="D52" s="2">
        <v>3273</v>
      </c>
      <c r="E52" s="2">
        <v>3466</v>
      </c>
      <c r="F52" s="2">
        <v>3733</v>
      </c>
      <c r="G52" s="2">
        <v>3644</v>
      </c>
      <c r="H52" s="2">
        <v>3957</v>
      </c>
      <c r="I52" s="2">
        <v>4560</v>
      </c>
      <c r="J52" s="2">
        <v>3955</v>
      </c>
      <c r="K52" s="2">
        <v>4058</v>
      </c>
      <c r="L52" s="31">
        <f>K52-J52</f>
        <v>103</v>
      </c>
      <c r="M52" s="30">
        <f>IFERROR((K52-J52)/J52,"n/a")</f>
        <v>2.604298356510746E-2</v>
      </c>
      <c r="N52" s="35">
        <f>IFERROR((K52-G52)/G52,"n/a")</f>
        <v>0.11361141602634467</v>
      </c>
      <c r="O52" s="35">
        <f>IFERROR((K52-B52)/B52,"n/a")</f>
        <v>0.25751471955376509</v>
      </c>
    </row>
    <row r="53" spans="1:16" x14ac:dyDescent="0.2">
      <c r="A53" s="37" t="s">
        <v>42</v>
      </c>
      <c r="B53" s="38">
        <v>1008</v>
      </c>
      <c r="C53" s="38">
        <v>1001</v>
      </c>
      <c r="D53" s="38">
        <v>1031</v>
      </c>
      <c r="E53" s="38">
        <v>1035</v>
      </c>
      <c r="F53" s="38">
        <v>1110</v>
      </c>
      <c r="G53" s="38">
        <v>1127</v>
      </c>
      <c r="H53" s="38">
        <v>1192</v>
      </c>
      <c r="I53" s="38">
        <v>1385</v>
      </c>
      <c r="J53" s="38">
        <v>1380</v>
      </c>
      <c r="K53" s="38">
        <v>1160</v>
      </c>
      <c r="L53" s="53">
        <f t="shared" ref="L53:L55" si="6">K53-J53</f>
        <v>-220</v>
      </c>
      <c r="M53" s="40">
        <f t="shared" ref="M53:M55" si="7">IFERROR((K53-J53)/J53,"n/a")</f>
        <v>-0.15942028985507245</v>
      </c>
      <c r="N53" s="41">
        <f>IFERROR((K53-G53)/G53,"n/a")</f>
        <v>2.9281277728482696E-2</v>
      </c>
      <c r="O53" s="41">
        <f t="shared" ref="O53:O59" si="8">IFERROR((K53-B53)/B53,"n/a")</f>
        <v>0.15079365079365079</v>
      </c>
      <c r="P53" s="52"/>
    </row>
    <row r="54" spans="1:16" x14ac:dyDescent="0.2">
      <c r="A54" s="3" t="s">
        <v>43</v>
      </c>
      <c r="B54" s="2">
        <v>1847</v>
      </c>
      <c r="C54" s="2">
        <v>1916</v>
      </c>
      <c r="D54" s="2">
        <v>1871</v>
      </c>
      <c r="E54" s="2">
        <v>2018</v>
      </c>
      <c r="F54" s="2">
        <v>2174</v>
      </c>
      <c r="G54" s="2">
        <v>2076</v>
      </c>
      <c r="H54" s="2">
        <v>2294</v>
      </c>
      <c r="I54" s="2">
        <v>2648</v>
      </c>
      <c r="J54" s="2">
        <v>2122</v>
      </c>
      <c r="K54" s="2">
        <v>2450</v>
      </c>
      <c r="L54" s="31">
        <f t="shared" si="6"/>
        <v>328</v>
      </c>
      <c r="M54" s="30">
        <f>IFERROR((K54-J54)/J54,"n/a")</f>
        <v>0.15457115928369464</v>
      </c>
      <c r="N54" s="21">
        <f>IFERROR((K54-G54)/G54,"n/a")</f>
        <v>0.18015414258188825</v>
      </c>
      <c r="O54" s="21">
        <f t="shared" si="8"/>
        <v>0.32647536545749867</v>
      </c>
    </row>
    <row r="55" spans="1:16" x14ac:dyDescent="0.2">
      <c r="A55" s="37" t="s">
        <v>44</v>
      </c>
      <c r="B55" s="38">
        <v>372</v>
      </c>
      <c r="C55" s="38">
        <v>375</v>
      </c>
      <c r="D55" s="38">
        <v>371</v>
      </c>
      <c r="E55" s="38">
        <v>413</v>
      </c>
      <c r="F55" s="38">
        <v>449</v>
      </c>
      <c r="G55" s="38">
        <v>441</v>
      </c>
      <c r="H55" s="38">
        <v>471</v>
      </c>
      <c r="I55" s="38">
        <v>527</v>
      </c>
      <c r="J55" s="38">
        <v>453</v>
      </c>
      <c r="K55" s="38">
        <v>448</v>
      </c>
      <c r="L55" s="53">
        <f t="shared" si="6"/>
        <v>-5</v>
      </c>
      <c r="M55" s="40">
        <f t="shared" si="7"/>
        <v>-1.1037527593818985E-2</v>
      </c>
      <c r="N55" s="41">
        <f>IFERROR((K55-G55)/G55,"n/a")</f>
        <v>1.5873015873015872E-2</v>
      </c>
      <c r="O55" s="41">
        <f t="shared" si="8"/>
        <v>0.20430107526881722</v>
      </c>
      <c r="P55" s="52"/>
    </row>
    <row r="56" spans="1:16" x14ac:dyDescent="0.2">
      <c r="A56" s="3" t="s">
        <v>0</v>
      </c>
      <c r="B56" s="6">
        <f>SUM(B57:B59)</f>
        <v>1</v>
      </c>
      <c r="C56" s="6">
        <f>SUM(C57:C59)</f>
        <v>1</v>
      </c>
      <c r="D56" s="6">
        <f t="shared" ref="D56:K56" si="9">SUM(D57:D59)</f>
        <v>0.99999999999999989</v>
      </c>
      <c r="E56" s="6">
        <f t="shared" si="9"/>
        <v>1</v>
      </c>
      <c r="F56" s="6">
        <f t="shared" si="9"/>
        <v>1</v>
      </c>
      <c r="G56" s="6">
        <f t="shared" si="9"/>
        <v>1</v>
      </c>
      <c r="H56" s="6">
        <f t="shared" si="9"/>
        <v>1</v>
      </c>
      <c r="I56" s="6">
        <f t="shared" si="9"/>
        <v>1</v>
      </c>
      <c r="J56" s="6">
        <f t="shared" si="9"/>
        <v>1</v>
      </c>
      <c r="K56" s="6">
        <f t="shared" si="9"/>
        <v>1</v>
      </c>
      <c r="L56" s="28"/>
      <c r="M56" s="29"/>
      <c r="N56" s="1"/>
    </row>
    <row r="57" spans="1:16" x14ac:dyDescent="0.2">
      <c r="A57" s="37" t="s">
        <v>42</v>
      </c>
      <c r="B57" s="42">
        <f t="shared" ref="B57:K57" si="10">B53/B$52</f>
        <v>0.31236442516268981</v>
      </c>
      <c r="C57" s="42">
        <f t="shared" si="10"/>
        <v>0.30407047387606317</v>
      </c>
      <c r="D57" s="42">
        <f t="shared" si="10"/>
        <v>0.31500152765047357</v>
      </c>
      <c r="E57" s="42">
        <f t="shared" si="10"/>
        <v>0.29861511829197923</v>
      </c>
      <c r="F57" s="42">
        <f t="shared" si="10"/>
        <v>0.29734797749799091</v>
      </c>
      <c r="G57" s="42">
        <f t="shared" si="10"/>
        <v>0.30927552140504938</v>
      </c>
      <c r="H57" s="42">
        <f t="shared" si="10"/>
        <v>0.30123831185241345</v>
      </c>
      <c r="I57" s="42">
        <f t="shared" si="10"/>
        <v>0.30372807017543857</v>
      </c>
      <c r="J57" s="42">
        <f t="shared" si="10"/>
        <v>0.34892541087231355</v>
      </c>
      <c r="K57" s="42">
        <f t="shared" si="10"/>
        <v>0.28585510103499262</v>
      </c>
      <c r="L57" s="43"/>
      <c r="M57" s="40">
        <f>IFERROR((K57-J57),"n/a")</f>
        <v>-6.3070309837320926E-2</v>
      </c>
      <c r="N57" s="41">
        <f>IFERROR((K57-H57),"n/a")</f>
        <v>-1.5383210817420834E-2</v>
      </c>
      <c r="O57" s="41">
        <f>IFERROR((K57-B57)/B57,"n/a")</f>
        <v>-8.4866655714363914E-2</v>
      </c>
      <c r="P57" s="52"/>
    </row>
    <row r="58" spans="1:16" x14ac:dyDescent="0.2">
      <c r="A58" s="3" t="s">
        <v>43</v>
      </c>
      <c r="B58" s="5">
        <f t="shared" ref="B58:K58" si="11">B54/B$52</f>
        <v>0.57235822745584131</v>
      </c>
      <c r="C58" s="5">
        <f t="shared" si="11"/>
        <v>0.58201701093560143</v>
      </c>
      <c r="D58" s="5">
        <f t="shared" si="11"/>
        <v>0.5716468072105102</v>
      </c>
      <c r="E58" s="5">
        <f t="shared" si="11"/>
        <v>0.58222735141373338</v>
      </c>
      <c r="F58" s="5">
        <f t="shared" si="11"/>
        <v>0.58237342619876775</v>
      </c>
      <c r="G58" s="5">
        <f t="shared" si="11"/>
        <v>0.56970362239297478</v>
      </c>
      <c r="H58" s="5">
        <f t="shared" si="11"/>
        <v>0.57973212029315135</v>
      </c>
      <c r="I58" s="5">
        <f t="shared" si="11"/>
        <v>0.58070175438596494</v>
      </c>
      <c r="J58" s="5">
        <f t="shared" si="11"/>
        <v>0.53653603034134012</v>
      </c>
      <c r="K58" s="5">
        <f t="shared" si="11"/>
        <v>0.60374568753080338</v>
      </c>
      <c r="L58" s="22"/>
      <c r="M58" s="30">
        <f t="shared" ref="M58:M59" si="12">IFERROR((K58-J58),"n/a")</f>
        <v>6.7209657189463257E-2</v>
      </c>
      <c r="N58" s="21">
        <f>IFERROR((K58-H58),"n/a")</f>
        <v>2.4013567237652023E-2</v>
      </c>
      <c r="O58" s="21">
        <f t="shared" si="8"/>
        <v>5.4838837932811371E-2</v>
      </c>
    </row>
    <row r="59" spans="1:16" x14ac:dyDescent="0.2">
      <c r="A59" s="37" t="s">
        <v>44</v>
      </c>
      <c r="B59" s="42">
        <f t="shared" ref="B59:K59" si="13">B55/B$52</f>
        <v>0.11527734738146886</v>
      </c>
      <c r="C59" s="42">
        <f t="shared" si="13"/>
        <v>0.11391251518833535</v>
      </c>
      <c r="D59" s="42">
        <f t="shared" si="13"/>
        <v>0.11335166513901619</v>
      </c>
      <c r="E59" s="42">
        <f t="shared" si="13"/>
        <v>0.11915753029428737</v>
      </c>
      <c r="F59" s="42">
        <f t="shared" si="13"/>
        <v>0.12027859630324136</v>
      </c>
      <c r="G59" s="42">
        <f t="shared" si="13"/>
        <v>0.12102085620197585</v>
      </c>
      <c r="H59" s="42">
        <f t="shared" si="13"/>
        <v>0.11902956785443518</v>
      </c>
      <c r="I59" s="42">
        <f t="shared" si="13"/>
        <v>0.11557017543859649</v>
      </c>
      <c r="J59" s="42">
        <f t="shared" si="13"/>
        <v>0.1145385587863464</v>
      </c>
      <c r="K59" s="42">
        <f t="shared" si="13"/>
        <v>0.11039921143420404</v>
      </c>
      <c r="L59" s="43"/>
      <c r="M59" s="40">
        <f t="shared" si="12"/>
        <v>-4.1393473521423585E-3</v>
      </c>
      <c r="N59" s="41">
        <f>IFERROR((K59-H59),"n/a")</f>
        <v>-8.6303564202311334E-3</v>
      </c>
      <c r="O59" s="41">
        <f t="shared" si="8"/>
        <v>-4.2316518015654718E-2</v>
      </c>
      <c r="P59" s="52"/>
    </row>
    <row r="60" spans="1:16" x14ac:dyDescent="0.2">
      <c r="A60" s="19"/>
      <c r="B60" s="19"/>
      <c r="C60" s="19"/>
      <c r="D60" s="2"/>
      <c r="E60" s="2"/>
      <c r="F60" s="2"/>
      <c r="G60" s="2"/>
      <c r="H60" s="2"/>
      <c r="I60" s="2"/>
      <c r="J60" s="2"/>
      <c r="K60" s="2"/>
      <c r="L60" s="2"/>
    </row>
    <row r="61" spans="1:16" x14ac:dyDescent="0.2">
      <c r="A61" s="19"/>
      <c r="B61" s="19"/>
      <c r="C61" s="19"/>
      <c r="D61" s="2"/>
      <c r="E61" s="2"/>
      <c r="F61" s="2"/>
      <c r="G61" s="2"/>
      <c r="H61" s="2"/>
      <c r="I61" s="2"/>
      <c r="J61" s="2"/>
      <c r="K61" s="2"/>
      <c r="L61" s="2"/>
    </row>
    <row r="62" spans="1:16" x14ac:dyDescent="0.2">
      <c r="A62" s="8" t="s">
        <v>38</v>
      </c>
      <c r="C62" s="16" t="s">
        <v>5</v>
      </c>
      <c r="D62" s="1"/>
      <c r="E62" s="1"/>
      <c r="F62" s="1"/>
      <c r="G62" s="1"/>
      <c r="H62" s="1"/>
      <c r="I62" s="1"/>
      <c r="J62" s="1"/>
      <c r="K62" s="1"/>
      <c r="L62" s="58" t="s">
        <v>36</v>
      </c>
      <c r="M62" s="59" t="s">
        <v>150</v>
      </c>
      <c r="N62" s="16" t="s">
        <v>152</v>
      </c>
      <c r="O62" s="1"/>
      <c r="P62" s="59" t="s">
        <v>153</v>
      </c>
    </row>
    <row r="63" spans="1:16" x14ac:dyDescent="0.2">
      <c r="A63" s="9" t="s">
        <v>23</v>
      </c>
      <c r="B63" s="9">
        <v>2017</v>
      </c>
      <c r="C63" s="9">
        <v>2018</v>
      </c>
      <c r="D63" s="9">
        <v>2019</v>
      </c>
      <c r="E63" s="9">
        <v>2020</v>
      </c>
      <c r="F63" s="9">
        <v>2021</v>
      </c>
      <c r="G63" s="9">
        <v>2022</v>
      </c>
      <c r="H63" s="9">
        <v>2023</v>
      </c>
      <c r="I63" s="9">
        <v>2024</v>
      </c>
      <c r="J63" s="9">
        <v>2025</v>
      </c>
      <c r="K63" s="9">
        <v>2026</v>
      </c>
      <c r="L63" s="56" t="s">
        <v>151</v>
      </c>
      <c r="M63" s="57"/>
      <c r="N63" s="62" t="s">
        <v>154</v>
      </c>
      <c r="O63" s="62" t="s">
        <v>155</v>
      </c>
      <c r="P63" s="62" t="s">
        <v>156</v>
      </c>
    </row>
    <row r="64" spans="1:16" x14ac:dyDescent="0.2">
      <c r="A64" s="3" t="s">
        <v>0</v>
      </c>
      <c r="B64" s="2">
        <v>1008</v>
      </c>
      <c r="C64" s="2">
        <v>1001</v>
      </c>
      <c r="D64" s="2">
        <v>1031</v>
      </c>
      <c r="E64" s="2">
        <v>1035</v>
      </c>
      <c r="F64" s="2">
        <v>1110</v>
      </c>
      <c r="G64" s="2">
        <v>1127</v>
      </c>
      <c r="H64" s="2">
        <v>1192</v>
      </c>
      <c r="I64" s="2">
        <v>1385</v>
      </c>
      <c r="J64" s="2">
        <v>1380</v>
      </c>
      <c r="K64" s="2">
        <v>1160</v>
      </c>
      <c r="L64" s="31">
        <f>K64-J64</f>
        <v>-220</v>
      </c>
      <c r="M64" s="30">
        <f>IFERROR((K64-J64)/J64,"n/a")</f>
        <v>-0.15942028985507245</v>
      </c>
      <c r="N64" s="35">
        <f>IFERROR((K64-G64)/G64,"n/a")</f>
        <v>2.9281277728482696E-2</v>
      </c>
      <c r="O64" s="35">
        <f>IFERROR((K64-B64)/B64,"n/a")</f>
        <v>0.15079365079365079</v>
      </c>
    </row>
    <row r="65" spans="1:16" x14ac:dyDescent="0.2">
      <c r="A65" s="37" t="s">
        <v>1</v>
      </c>
      <c r="B65" s="38">
        <v>25</v>
      </c>
      <c r="C65" s="38">
        <v>33</v>
      </c>
      <c r="D65" s="38">
        <v>41</v>
      </c>
      <c r="E65" s="38">
        <v>33</v>
      </c>
      <c r="F65" s="38">
        <v>16</v>
      </c>
      <c r="G65" s="38">
        <v>20</v>
      </c>
      <c r="H65" s="38">
        <v>35</v>
      </c>
      <c r="I65" s="38">
        <v>37</v>
      </c>
      <c r="J65" s="38">
        <v>33</v>
      </c>
      <c r="K65" s="38">
        <v>24</v>
      </c>
      <c r="L65" s="39">
        <f t="shared" ref="L65:L70" si="14">K65-J65</f>
        <v>-9</v>
      </c>
      <c r="M65" s="40">
        <f t="shared" ref="M65:M70" si="15">IFERROR((K65-J65)/J65,"n/a")</f>
        <v>-0.27272727272727271</v>
      </c>
      <c r="N65" s="41">
        <f t="shared" ref="N65:N70" si="16">IFERROR((K65-G65)/G65,"n/a")</f>
        <v>0.2</v>
      </c>
      <c r="O65" s="41">
        <f t="shared" ref="O65:O70" si="17">IFERROR((K65-B65)/B65,"n/a")</f>
        <v>-0.04</v>
      </c>
      <c r="P65" s="52"/>
    </row>
    <row r="66" spans="1:16" x14ac:dyDescent="0.2">
      <c r="A66" s="3" t="s">
        <v>6</v>
      </c>
      <c r="B66" s="2">
        <v>2</v>
      </c>
      <c r="C66" s="2">
        <v>1</v>
      </c>
      <c r="D66" s="2">
        <v>1</v>
      </c>
      <c r="E66" s="2">
        <v>9</v>
      </c>
      <c r="F66" s="2">
        <v>3</v>
      </c>
      <c r="G66" s="2">
        <v>4</v>
      </c>
      <c r="H66" s="2">
        <v>2</v>
      </c>
      <c r="I66" s="2">
        <v>5</v>
      </c>
      <c r="J66" s="2">
        <v>1</v>
      </c>
      <c r="K66" s="2">
        <v>4</v>
      </c>
      <c r="L66" s="31">
        <f t="shared" si="14"/>
        <v>3</v>
      </c>
      <c r="M66" s="30">
        <f t="shared" si="15"/>
        <v>3</v>
      </c>
      <c r="N66" s="21">
        <f t="shared" si="16"/>
        <v>0</v>
      </c>
      <c r="O66" s="21">
        <f t="shared" si="17"/>
        <v>1</v>
      </c>
    </row>
    <row r="67" spans="1:16" x14ac:dyDescent="0.2">
      <c r="A67" s="37" t="s">
        <v>2</v>
      </c>
      <c r="B67" s="38">
        <v>178</v>
      </c>
      <c r="C67" s="38">
        <v>174</v>
      </c>
      <c r="D67" s="38">
        <v>171</v>
      </c>
      <c r="E67" s="38">
        <v>156</v>
      </c>
      <c r="F67" s="38">
        <v>186</v>
      </c>
      <c r="G67" s="38">
        <v>224</v>
      </c>
      <c r="H67" s="38">
        <v>312</v>
      </c>
      <c r="I67" s="38">
        <v>420</v>
      </c>
      <c r="J67" s="38">
        <v>345</v>
      </c>
      <c r="K67" s="38">
        <v>230</v>
      </c>
      <c r="L67" s="39">
        <f t="shared" si="14"/>
        <v>-115</v>
      </c>
      <c r="M67" s="40">
        <f t="shared" si="15"/>
        <v>-0.33333333333333331</v>
      </c>
      <c r="N67" s="41">
        <f t="shared" si="16"/>
        <v>2.6785714285714284E-2</v>
      </c>
      <c r="O67" s="41">
        <f t="shared" si="17"/>
        <v>0.29213483146067415</v>
      </c>
      <c r="P67" s="52"/>
    </row>
    <row r="68" spans="1:16" x14ac:dyDescent="0.2">
      <c r="A68" s="3" t="s">
        <v>14</v>
      </c>
      <c r="B68" s="2">
        <v>733</v>
      </c>
      <c r="C68" s="2">
        <v>726</v>
      </c>
      <c r="D68" s="2">
        <v>745</v>
      </c>
      <c r="E68" s="2">
        <v>760</v>
      </c>
      <c r="F68" s="2">
        <v>808</v>
      </c>
      <c r="G68" s="2">
        <v>771</v>
      </c>
      <c r="H68" s="2">
        <v>733</v>
      </c>
      <c r="I68" s="2">
        <v>701</v>
      </c>
      <c r="J68" s="2">
        <v>732</v>
      </c>
      <c r="K68" s="2">
        <v>733</v>
      </c>
      <c r="L68" s="31">
        <f t="shared" si="14"/>
        <v>1</v>
      </c>
      <c r="M68" s="30">
        <f t="shared" si="15"/>
        <v>1.366120218579235E-3</v>
      </c>
      <c r="N68" s="21">
        <f t="shared" si="16"/>
        <v>-4.9286640726329441E-2</v>
      </c>
      <c r="O68" s="21">
        <f t="shared" si="17"/>
        <v>0</v>
      </c>
    </row>
    <row r="69" spans="1:16" x14ac:dyDescent="0.2">
      <c r="A69" s="37" t="s">
        <v>3</v>
      </c>
      <c r="B69" s="38">
        <v>25</v>
      </c>
      <c r="C69" s="38">
        <v>28</v>
      </c>
      <c r="D69" s="38">
        <v>39</v>
      </c>
      <c r="E69" s="38">
        <v>35</v>
      </c>
      <c r="F69" s="38">
        <v>24</v>
      </c>
      <c r="G69" s="38">
        <v>31</v>
      </c>
      <c r="H69" s="38">
        <v>24</v>
      </c>
      <c r="I69" s="38">
        <v>97</v>
      </c>
      <c r="J69" s="38">
        <v>123</v>
      </c>
      <c r="K69" s="38">
        <v>94</v>
      </c>
      <c r="L69" s="39">
        <f t="shared" si="14"/>
        <v>-29</v>
      </c>
      <c r="M69" s="40">
        <f t="shared" si="15"/>
        <v>-0.23577235772357724</v>
      </c>
      <c r="N69" s="41">
        <f t="shared" si="16"/>
        <v>2.032258064516129</v>
      </c>
      <c r="O69" s="41">
        <f t="shared" si="17"/>
        <v>2.76</v>
      </c>
      <c r="P69" s="52"/>
    </row>
    <row r="70" spans="1:16" x14ac:dyDescent="0.2">
      <c r="A70" s="3" t="s">
        <v>4</v>
      </c>
      <c r="B70" s="2">
        <v>45</v>
      </c>
      <c r="C70" s="2">
        <v>39</v>
      </c>
      <c r="D70" s="2">
        <v>34</v>
      </c>
      <c r="E70" s="2">
        <v>42</v>
      </c>
      <c r="F70" s="2">
        <v>73</v>
      </c>
      <c r="G70" s="2">
        <v>77</v>
      </c>
      <c r="H70" s="2">
        <v>86</v>
      </c>
      <c r="I70" s="2">
        <v>125</v>
      </c>
      <c r="J70" s="2">
        <v>146</v>
      </c>
      <c r="K70" s="2">
        <v>75</v>
      </c>
      <c r="L70" s="31">
        <f t="shared" si="14"/>
        <v>-71</v>
      </c>
      <c r="M70" s="30">
        <f t="shared" si="15"/>
        <v>-0.4863013698630137</v>
      </c>
      <c r="N70" s="21">
        <f t="shared" si="16"/>
        <v>-2.5974025974025976E-2</v>
      </c>
      <c r="O70" s="21">
        <f t="shared" si="17"/>
        <v>0.66666666666666663</v>
      </c>
    </row>
    <row r="71" spans="1:16" x14ac:dyDescent="0.2">
      <c r="A71" s="19" t="s">
        <v>99</v>
      </c>
      <c r="B71" s="19"/>
      <c r="C71" s="19"/>
      <c r="D71" s="2"/>
      <c r="E71" s="2"/>
      <c r="F71" s="2"/>
      <c r="G71" s="2"/>
      <c r="H71" s="2"/>
      <c r="I71" s="2"/>
      <c r="J71" s="2"/>
      <c r="K71" s="2"/>
      <c r="L71" s="2"/>
    </row>
    <row r="72" spans="1:16" x14ac:dyDescent="0.2">
      <c r="A72" s="19"/>
      <c r="B72" s="19"/>
      <c r="C72" s="19"/>
      <c r="D72" s="2"/>
      <c r="E72" s="2"/>
      <c r="F72" s="2"/>
      <c r="G72" s="2"/>
      <c r="H72" s="2"/>
      <c r="I72" s="2"/>
      <c r="J72" s="2"/>
      <c r="K72" s="2"/>
      <c r="L72" s="2"/>
    </row>
    <row r="73" spans="1:16" x14ac:dyDescent="0.2">
      <c r="A73" s="8" t="s">
        <v>39</v>
      </c>
      <c r="C73" s="16" t="s">
        <v>5</v>
      </c>
      <c r="D73" s="1"/>
      <c r="E73" s="1"/>
      <c r="F73" s="1"/>
      <c r="G73" s="1"/>
      <c r="H73" s="1"/>
      <c r="I73" s="1"/>
      <c r="J73" s="1"/>
      <c r="K73" s="1"/>
      <c r="L73" s="26" t="s">
        <v>36</v>
      </c>
      <c r="M73" s="59" t="s">
        <v>150</v>
      </c>
      <c r="N73" s="16" t="s">
        <v>152</v>
      </c>
      <c r="O73" s="1"/>
      <c r="P73" s="59" t="s">
        <v>153</v>
      </c>
    </row>
    <row r="74" spans="1:16" x14ac:dyDescent="0.2">
      <c r="A74" s="9" t="s">
        <v>23</v>
      </c>
      <c r="B74" s="9">
        <v>2017</v>
      </c>
      <c r="C74" s="9">
        <v>2018</v>
      </c>
      <c r="D74" s="9">
        <v>2019</v>
      </c>
      <c r="E74" s="9">
        <v>2020</v>
      </c>
      <c r="F74" s="9">
        <v>2021</v>
      </c>
      <c r="G74" s="9">
        <v>2022</v>
      </c>
      <c r="H74" s="9">
        <v>2023</v>
      </c>
      <c r="I74" s="9">
        <v>2024</v>
      </c>
      <c r="J74" s="9">
        <v>2025</v>
      </c>
      <c r="K74" s="9">
        <v>2026</v>
      </c>
      <c r="L74" s="56" t="s">
        <v>151</v>
      </c>
      <c r="M74" s="57"/>
      <c r="N74" s="27" t="s">
        <v>154</v>
      </c>
      <c r="O74" s="27" t="s">
        <v>155</v>
      </c>
      <c r="P74" s="62" t="s">
        <v>156</v>
      </c>
    </row>
    <row r="75" spans="1:16" x14ac:dyDescent="0.2">
      <c r="A75" s="3" t="s">
        <v>0</v>
      </c>
      <c r="B75" s="2">
        <v>1847</v>
      </c>
      <c r="C75" s="2">
        <v>1916</v>
      </c>
      <c r="D75" s="2">
        <v>1871</v>
      </c>
      <c r="E75" s="2">
        <v>2018</v>
      </c>
      <c r="F75" s="2">
        <v>2174</v>
      </c>
      <c r="G75" s="2">
        <v>2076</v>
      </c>
      <c r="H75" s="2">
        <v>2294</v>
      </c>
      <c r="I75" s="2">
        <v>2648</v>
      </c>
      <c r="J75" s="2">
        <v>2122</v>
      </c>
      <c r="K75" s="2">
        <v>2450</v>
      </c>
      <c r="L75" s="31">
        <f>K75-J75</f>
        <v>328</v>
      </c>
      <c r="M75" s="30">
        <f>IFERROR((K75-J75)/J75,"n/a")</f>
        <v>0.15457115928369464</v>
      </c>
      <c r="N75" s="35">
        <f t="shared" ref="N75:N81" si="18">IFERROR((K75-G75)/G75,"n/a")</f>
        <v>0.18015414258188825</v>
      </c>
      <c r="O75" s="35">
        <f>IFERROR((K75-B75)/B75,"n/a")</f>
        <v>0.32647536545749867</v>
      </c>
    </row>
    <row r="76" spans="1:16" x14ac:dyDescent="0.2">
      <c r="A76" s="37" t="s">
        <v>1</v>
      </c>
      <c r="B76" s="38">
        <v>67</v>
      </c>
      <c r="C76" s="38">
        <v>77</v>
      </c>
      <c r="D76" s="38">
        <v>61</v>
      </c>
      <c r="E76" s="38">
        <v>69</v>
      </c>
      <c r="F76" s="38">
        <v>65</v>
      </c>
      <c r="G76" s="38">
        <v>56</v>
      </c>
      <c r="H76" s="38">
        <v>68</v>
      </c>
      <c r="I76" s="38">
        <v>68</v>
      </c>
      <c r="J76" s="38">
        <v>64</v>
      </c>
      <c r="K76" s="38">
        <v>77</v>
      </c>
      <c r="L76" s="39">
        <f t="shared" ref="L76:L81" si="19">K76-J76</f>
        <v>13</v>
      </c>
      <c r="M76" s="40">
        <f t="shared" ref="M76:M81" si="20">IFERROR((K76-J76)/J76,"n/a")</f>
        <v>0.203125</v>
      </c>
      <c r="N76" s="41">
        <f t="shared" si="18"/>
        <v>0.375</v>
      </c>
      <c r="O76" s="41">
        <f t="shared" ref="O76:O81" si="21">IFERROR((K76-B76)/B76,"n/a")</f>
        <v>0.14925373134328357</v>
      </c>
      <c r="P76" s="52"/>
    </row>
    <row r="77" spans="1:16" x14ac:dyDescent="0.2">
      <c r="A77" s="3" t="s">
        <v>6</v>
      </c>
      <c r="B77" s="2">
        <v>2</v>
      </c>
      <c r="C77" s="2">
        <v>5</v>
      </c>
      <c r="D77" s="2">
        <v>9</v>
      </c>
      <c r="E77" s="2">
        <v>6</v>
      </c>
      <c r="F77" s="2">
        <v>15</v>
      </c>
      <c r="G77" s="2">
        <v>12</v>
      </c>
      <c r="H77" s="2">
        <v>9</v>
      </c>
      <c r="I77" s="2">
        <v>7</v>
      </c>
      <c r="J77" s="2">
        <v>4</v>
      </c>
      <c r="K77" s="2">
        <v>9</v>
      </c>
      <c r="L77" s="31">
        <f t="shared" si="19"/>
        <v>5</v>
      </c>
      <c r="M77" s="30">
        <f>IFERROR((K77-J77)/J77,"n/a")</f>
        <v>1.25</v>
      </c>
      <c r="N77" s="21">
        <f t="shared" si="18"/>
        <v>-0.25</v>
      </c>
      <c r="O77" s="21">
        <f t="shared" si="21"/>
        <v>3.5</v>
      </c>
    </row>
    <row r="78" spans="1:16" x14ac:dyDescent="0.2">
      <c r="A78" s="37" t="s">
        <v>2</v>
      </c>
      <c r="B78" s="38">
        <v>455</v>
      </c>
      <c r="C78" s="38">
        <v>416</v>
      </c>
      <c r="D78" s="38">
        <v>416</v>
      </c>
      <c r="E78" s="38">
        <v>405</v>
      </c>
      <c r="F78" s="38">
        <v>447</v>
      </c>
      <c r="G78" s="38">
        <v>429</v>
      </c>
      <c r="H78" s="38">
        <v>717</v>
      </c>
      <c r="I78" s="38">
        <v>905</v>
      </c>
      <c r="J78" s="38">
        <v>504</v>
      </c>
      <c r="K78" s="38">
        <v>596</v>
      </c>
      <c r="L78" s="39">
        <f t="shared" si="19"/>
        <v>92</v>
      </c>
      <c r="M78" s="40">
        <f t="shared" si="20"/>
        <v>0.18253968253968253</v>
      </c>
      <c r="N78" s="41">
        <f t="shared" si="18"/>
        <v>0.38927738927738925</v>
      </c>
      <c r="O78" s="41">
        <f t="shared" si="21"/>
        <v>0.3098901098901099</v>
      </c>
      <c r="P78" s="52"/>
    </row>
    <row r="79" spans="1:16" x14ac:dyDescent="0.2">
      <c r="A79" s="3" t="s">
        <v>14</v>
      </c>
      <c r="B79" s="2">
        <v>1208</v>
      </c>
      <c r="C79" s="2">
        <v>1270</v>
      </c>
      <c r="D79" s="2">
        <v>1210</v>
      </c>
      <c r="E79" s="2">
        <v>1367</v>
      </c>
      <c r="F79" s="2">
        <v>1427</v>
      </c>
      <c r="G79" s="2">
        <v>1331</v>
      </c>
      <c r="H79" s="2">
        <v>1226</v>
      </c>
      <c r="I79" s="2">
        <v>1296</v>
      </c>
      <c r="J79" s="2">
        <v>1285</v>
      </c>
      <c r="K79" s="2">
        <v>1456</v>
      </c>
      <c r="L79" s="31">
        <f t="shared" si="19"/>
        <v>171</v>
      </c>
      <c r="M79" s="30">
        <f t="shared" si="20"/>
        <v>0.13307392996108949</v>
      </c>
      <c r="N79" s="21">
        <f t="shared" si="18"/>
        <v>9.391435011269722E-2</v>
      </c>
      <c r="O79" s="21">
        <f t="shared" si="21"/>
        <v>0.20529801324503311</v>
      </c>
    </row>
    <row r="80" spans="1:16" x14ac:dyDescent="0.2">
      <c r="A80" s="37" t="s">
        <v>3</v>
      </c>
      <c r="B80" s="38">
        <v>33</v>
      </c>
      <c r="C80" s="38">
        <v>44</v>
      </c>
      <c r="D80" s="38">
        <v>44</v>
      </c>
      <c r="E80" s="38">
        <v>38</v>
      </c>
      <c r="F80" s="38">
        <v>63</v>
      </c>
      <c r="G80" s="38">
        <v>31</v>
      </c>
      <c r="H80" s="38">
        <v>24</v>
      </c>
      <c r="I80" s="38">
        <v>86</v>
      </c>
      <c r="J80" s="38">
        <v>72</v>
      </c>
      <c r="K80" s="38">
        <v>96</v>
      </c>
      <c r="L80" s="39">
        <f t="shared" si="19"/>
        <v>24</v>
      </c>
      <c r="M80" s="40">
        <f t="shared" si="20"/>
        <v>0.33333333333333331</v>
      </c>
      <c r="N80" s="41">
        <f t="shared" si="18"/>
        <v>2.096774193548387</v>
      </c>
      <c r="O80" s="41">
        <f t="shared" si="21"/>
        <v>1.9090909090909092</v>
      </c>
      <c r="P80" s="52"/>
    </row>
    <row r="81" spans="1:17" x14ac:dyDescent="0.2">
      <c r="A81" s="3" t="s">
        <v>4</v>
      </c>
      <c r="B81" s="2">
        <v>82</v>
      </c>
      <c r="C81" s="2">
        <v>104</v>
      </c>
      <c r="D81" s="2">
        <v>131</v>
      </c>
      <c r="E81" s="2">
        <v>133</v>
      </c>
      <c r="F81" s="2">
        <v>157</v>
      </c>
      <c r="G81" s="2">
        <v>217</v>
      </c>
      <c r="H81" s="2">
        <v>250</v>
      </c>
      <c r="I81" s="2">
        <v>286</v>
      </c>
      <c r="J81" s="2">
        <v>193</v>
      </c>
      <c r="K81" s="2">
        <v>216</v>
      </c>
      <c r="L81" s="31">
        <f t="shared" si="19"/>
        <v>23</v>
      </c>
      <c r="M81" s="30">
        <f t="shared" si="20"/>
        <v>0.11917098445595854</v>
      </c>
      <c r="N81" s="21">
        <f t="shared" si="18"/>
        <v>-4.608294930875576E-3</v>
      </c>
      <c r="O81" s="21">
        <f t="shared" si="21"/>
        <v>1.6341463414634145</v>
      </c>
    </row>
    <row r="82" spans="1:17" x14ac:dyDescent="0.2">
      <c r="A82" s="19" t="s">
        <v>99</v>
      </c>
      <c r="B82" s="19"/>
      <c r="C82" s="19"/>
      <c r="D82" s="2"/>
      <c r="E82" s="2"/>
      <c r="F82" s="2"/>
      <c r="G82" s="2"/>
      <c r="H82" s="2"/>
      <c r="I82" s="2"/>
      <c r="J82" s="2"/>
      <c r="K82" s="2"/>
      <c r="L82" s="2"/>
    </row>
    <row r="83" spans="1:17" x14ac:dyDescent="0.2">
      <c r="A83" s="19"/>
      <c r="B83" s="19"/>
      <c r="C83" s="19"/>
      <c r="D83" s="2"/>
      <c r="E83" s="2"/>
      <c r="F83" s="2"/>
      <c r="G83" s="2"/>
      <c r="H83" s="2"/>
      <c r="I83" s="2"/>
      <c r="J83" s="2"/>
      <c r="K83" s="2"/>
      <c r="L83" s="2"/>
    </row>
    <row r="84" spans="1:17" x14ac:dyDescent="0.2">
      <c r="A84" s="8" t="s">
        <v>40</v>
      </c>
      <c r="C84" s="16" t="s">
        <v>5</v>
      </c>
      <c r="D84" s="1"/>
      <c r="E84" s="1"/>
      <c r="F84" s="1"/>
      <c r="G84" s="1"/>
      <c r="H84" s="1"/>
      <c r="I84" s="1"/>
      <c r="J84" s="1"/>
      <c r="K84" s="1"/>
      <c r="L84" s="26" t="s">
        <v>36</v>
      </c>
      <c r="M84" s="59" t="s">
        <v>150</v>
      </c>
      <c r="N84" s="16" t="s">
        <v>152</v>
      </c>
      <c r="O84" s="1"/>
      <c r="P84" s="59" t="s">
        <v>153</v>
      </c>
    </row>
    <row r="85" spans="1:17" x14ac:dyDescent="0.2">
      <c r="A85" s="9" t="s">
        <v>23</v>
      </c>
      <c r="B85" s="9">
        <v>2017</v>
      </c>
      <c r="C85" s="9">
        <v>2018</v>
      </c>
      <c r="D85" s="9">
        <v>2019</v>
      </c>
      <c r="E85" s="9">
        <v>2020</v>
      </c>
      <c r="F85" s="9">
        <v>2021</v>
      </c>
      <c r="G85" s="9">
        <v>2022</v>
      </c>
      <c r="H85" s="9">
        <v>2023</v>
      </c>
      <c r="I85" s="9">
        <v>2024</v>
      </c>
      <c r="J85" s="9">
        <v>2025</v>
      </c>
      <c r="K85" s="9">
        <v>2026</v>
      </c>
      <c r="L85" s="56" t="s">
        <v>151</v>
      </c>
      <c r="M85" s="57"/>
      <c r="N85" s="27" t="s">
        <v>154</v>
      </c>
      <c r="O85" s="27" t="s">
        <v>155</v>
      </c>
      <c r="P85" s="62" t="s">
        <v>156</v>
      </c>
    </row>
    <row r="86" spans="1:17" x14ac:dyDescent="0.2">
      <c r="A86" s="3" t="s">
        <v>0</v>
      </c>
      <c r="B86" s="3">
        <v>372</v>
      </c>
      <c r="C86" s="2">
        <v>375</v>
      </c>
      <c r="D86" s="2">
        <v>371</v>
      </c>
      <c r="E86" s="2">
        <v>413</v>
      </c>
      <c r="F86" s="2">
        <v>449</v>
      </c>
      <c r="G86" s="2">
        <v>441</v>
      </c>
      <c r="H86" s="2">
        <v>471</v>
      </c>
      <c r="I86" s="2">
        <v>527</v>
      </c>
      <c r="J86" s="2">
        <v>453</v>
      </c>
      <c r="K86" s="2">
        <v>448</v>
      </c>
      <c r="L86" s="31">
        <f>K86-J86</f>
        <v>-5</v>
      </c>
      <c r="M86" s="30">
        <f>IFERROR((K86-J86)/J86,"n/a")</f>
        <v>-1.1037527593818985E-2</v>
      </c>
      <c r="N86" s="35">
        <f>IFERROR((K86-G86)/G86,"n/a")</f>
        <v>1.5873015873015872E-2</v>
      </c>
      <c r="O86" s="35">
        <f>IFERROR((K86-B86)/B86,"n/a")</f>
        <v>0.20430107526881722</v>
      </c>
    </row>
    <row r="87" spans="1:17" x14ac:dyDescent="0.2">
      <c r="A87" s="37" t="s">
        <v>1</v>
      </c>
      <c r="B87" s="37">
        <v>11</v>
      </c>
      <c r="C87" s="38">
        <v>13</v>
      </c>
      <c r="D87" s="38">
        <v>6</v>
      </c>
      <c r="E87" s="38">
        <v>13</v>
      </c>
      <c r="F87" s="38">
        <v>12</v>
      </c>
      <c r="G87" s="38">
        <v>10</v>
      </c>
      <c r="H87" s="38">
        <v>14</v>
      </c>
      <c r="I87" s="38">
        <v>9</v>
      </c>
      <c r="J87" s="38">
        <v>8</v>
      </c>
      <c r="K87" s="38">
        <v>12</v>
      </c>
      <c r="L87" s="39">
        <f t="shared" ref="L87:L92" si="22">K87-J87</f>
        <v>4</v>
      </c>
      <c r="M87" s="40">
        <f t="shared" ref="M87:M92" si="23">IFERROR((K87-J87)/J87,"n/a")</f>
        <v>0.5</v>
      </c>
      <c r="N87" s="41">
        <f t="shared" ref="N87:N92" si="24">IFERROR((K87-G87)/G87,"n/a")</f>
        <v>0.2</v>
      </c>
      <c r="O87" s="41">
        <f t="shared" ref="O87:O92" si="25">IFERROR((K87-B87)/B87,"n/a")</f>
        <v>9.0909090909090912E-2</v>
      </c>
      <c r="P87" s="52"/>
    </row>
    <row r="88" spans="1:17" x14ac:dyDescent="0.2">
      <c r="A88" s="3" t="s">
        <v>6</v>
      </c>
      <c r="B88" s="3">
        <v>0</v>
      </c>
      <c r="C88" s="2">
        <v>0</v>
      </c>
      <c r="D88" s="2">
        <v>0</v>
      </c>
      <c r="E88" s="2">
        <v>0</v>
      </c>
      <c r="F88" s="2">
        <v>1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31">
        <f t="shared" si="22"/>
        <v>0</v>
      </c>
      <c r="M88" s="30" t="str">
        <f t="shared" si="23"/>
        <v>n/a</v>
      </c>
      <c r="N88" s="21" t="str">
        <f t="shared" si="24"/>
        <v>n/a</v>
      </c>
      <c r="O88" s="21" t="str">
        <f t="shared" si="25"/>
        <v>n/a</v>
      </c>
    </row>
    <row r="89" spans="1:17" x14ac:dyDescent="0.2">
      <c r="A89" s="37" t="s">
        <v>2</v>
      </c>
      <c r="B89" s="37">
        <v>123</v>
      </c>
      <c r="C89" s="38">
        <v>122</v>
      </c>
      <c r="D89" s="38">
        <v>125</v>
      </c>
      <c r="E89" s="38">
        <v>116</v>
      </c>
      <c r="F89" s="38">
        <v>130</v>
      </c>
      <c r="G89" s="38">
        <v>159</v>
      </c>
      <c r="H89" s="38">
        <v>191</v>
      </c>
      <c r="I89" s="38">
        <v>150</v>
      </c>
      <c r="J89" s="38">
        <v>146</v>
      </c>
      <c r="K89" s="38">
        <v>144</v>
      </c>
      <c r="L89" s="39">
        <f t="shared" si="22"/>
        <v>-2</v>
      </c>
      <c r="M89" s="40">
        <f t="shared" si="23"/>
        <v>-1.3698630136986301E-2</v>
      </c>
      <c r="N89" s="41">
        <f t="shared" si="24"/>
        <v>-9.4339622641509441E-2</v>
      </c>
      <c r="O89" s="41">
        <f t="shared" si="25"/>
        <v>0.17073170731707318</v>
      </c>
      <c r="P89" s="52"/>
    </row>
    <row r="90" spans="1:17" x14ac:dyDescent="0.2">
      <c r="A90" s="3" t="s">
        <v>14</v>
      </c>
      <c r="B90" s="3">
        <v>202</v>
      </c>
      <c r="C90" s="2">
        <v>205</v>
      </c>
      <c r="D90" s="2">
        <v>209</v>
      </c>
      <c r="E90" s="2">
        <v>245</v>
      </c>
      <c r="F90" s="2">
        <v>254</v>
      </c>
      <c r="G90" s="2">
        <v>213</v>
      </c>
      <c r="H90" s="2">
        <v>208</v>
      </c>
      <c r="I90" s="2">
        <v>274</v>
      </c>
      <c r="J90" s="2">
        <v>222</v>
      </c>
      <c r="K90" s="2">
        <v>235</v>
      </c>
      <c r="L90" s="31">
        <f t="shared" si="22"/>
        <v>13</v>
      </c>
      <c r="M90" s="30">
        <f t="shared" si="23"/>
        <v>5.8558558558558557E-2</v>
      </c>
      <c r="N90" s="21">
        <f t="shared" si="24"/>
        <v>0.10328638497652583</v>
      </c>
      <c r="O90" s="21">
        <f t="shared" si="25"/>
        <v>0.16336633663366337</v>
      </c>
    </row>
    <row r="91" spans="1:17" x14ac:dyDescent="0.2">
      <c r="A91" s="37" t="s">
        <v>3</v>
      </c>
      <c r="B91" s="37">
        <v>10</v>
      </c>
      <c r="C91" s="38">
        <v>10</v>
      </c>
      <c r="D91" s="38">
        <v>10</v>
      </c>
      <c r="E91" s="38">
        <v>9</v>
      </c>
      <c r="F91" s="38">
        <v>11</v>
      </c>
      <c r="G91" s="38">
        <v>7</v>
      </c>
      <c r="H91" s="38">
        <v>5</v>
      </c>
      <c r="I91" s="38">
        <v>24</v>
      </c>
      <c r="J91" s="38">
        <v>26</v>
      </c>
      <c r="K91" s="38">
        <v>22</v>
      </c>
      <c r="L91" s="39">
        <f t="shared" si="22"/>
        <v>-4</v>
      </c>
      <c r="M91" s="40">
        <f t="shared" si="23"/>
        <v>-0.15384615384615385</v>
      </c>
      <c r="N91" s="41">
        <f t="shared" si="24"/>
        <v>2.1428571428571428</v>
      </c>
      <c r="O91" s="41">
        <f t="shared" si="25"/>
        <v>1.2</v>
      </c>
      <c r="P91" s="52"/>
    </row>
    <row r="92" spans="1:17" x14ac:dyDescent="0.2">
      <c r="A92" s="3" t="s">
        <v>4</v>
      </c>
      <c r="B92" s="3">
        <v>26</v>
      </c>
      <c r="C92" s="2">
        <v>25</v>
      </c>
      <c r="D92" s="2">
        <v>21</v>
      </c>
      <c r="E92" s="2">
        <v>30</v>
      </c>
      <c r="F92" s="2">
        <v>41</v>
      </c>
      <c r="G92" s="2">
        <v>52</v>
      </c>
      <c r="H92" s="2">
        <v>53</v>
      </c>
      <c r="I92" s="2">
        <v>70</v>
      </c>
      <c r="J92" s="2">
        <v>51</v>
      </c>
      <c r="K92" s="2">
        <v>35</v>
      </c>
      <c r="L92" s="31">
        <f t="shared" si="22"/>
        <v>-16</v>
      </c>
      <c r="M92" s="30">
        <f t="shared" si="23"/>
        <v>-0.31372549019607843</v>
      </c>
      <c r="N92" s="21">
        <f t="shared" si="24"/>
        <v>-0.32692307692307693</v>
      </c>
      <c r="O92" s="21">
        <f t="shared" si="25"/>
        <v>0.34615384615384615</v>
      </c>
    </row>
    <row r="93" spans="1:17" ht="15.75" x14ac:dyDescent="0.25">
      <c r="A93" s="15" t="s">
        <v>95</v>
      </c>
      <c r="B93" s="15"/>
      <c r="C93" s="15"/>
      <c r="D93" s="2"/>
    </row>
    <row r="94" spans="1:17" ht="15" x14ac:dyDescent="0.2">
      <c r="A94" s="14"/>
      <c r="B94" s="14"/>
      <c r="C94" s="14"/>
      <c r="D94" s="2"/>
    </row>
    <row r="95" spans="1:17" x14ac:dyDescent="0.2">
      <c r="A95" s="2"/>
      <c r="B95" s="2"/>
      <c r="C95" s="2"/>
      <c r="E95" s="16" t="s">
        <v>5</v>
      </c>
      <c r="F95" s="1"/>
      <c r="G95" s="1"/>
      <c r="H95" s="1"/>
      <c r="I95" s="1"/>
      <c r="J95" s="1"/>
      <c r="K95" s="1"/>
      <c r="L95" s="1"/>
      <c r="M95" s="26" t="s">
        <v>36</v>
      </c>
      <c r="N95" s="59" t="s">
        <v>150</v>
      </c>
      <c r="O95" s="16" t="s">
        <v>152</v>
      </c>
      <c r="P95" s="1"/>
      <c r="Q95" s="59" t="s">
        <v>153</v>
      </c>
    </row>
    <row r="96" spans="1:17" x14ac:dyDescent="0.2">
      <c r="A96" s="12" t="s">
        <v>22</v>
      </c>
      <c r="B96" s="12"/>
      <c r="C96" s="9">
        <v>2017</v>
      </c>
      <c r="D96" s="9">
        <v>2018</v>
      </c>
      <c r="E96" s="9">
        <v>2019</v>
      </c>
      <c r="F96" s="9">
        <v>2020</v>
      </c>
      <c r="G96" s="9">
        <v>2021</v>
      </c>
      <c r="H96" s="9">
        <v>2022</v>
      </c>
      <c r="I96" s="9">
        <v>2023</v>
      </c>
      <c r="J96" s="9">
        <v>2024</v>
      </c>
      <c r="K96" s="9">
        <v>2025</v>
      </c>
      <c r="L96" s="9">
        <v>2026</v>
      </c>
      <c r="M96" s="56" t="s">
        <v>151</v>
      </c>
      <c r="N96" s="83"/>
      <c r="O96" s="27" t="s">
        <v>154</v>
      </c>
      <c r="P96" s="27" t="s">
        <v>155</v>
      </c>
      <c r="Q96" s="62" t="s">
        <v>156</v>
      </c>
    </row>
    <row r="97" spans="1:17" x14ac:dyDescent="0.2">
      <c r="A97" s="20" t="s">
        <v>17</v>
      </c>
      <c r="B97" s="20"/>
      <c r="C97" s="20"/>
      <c r="D97" s="2"/>
    </row>
    <row r="98" spans="1:17" x14ac:dyDescent="0.2">
      <c r="A98" s="37" t="s">
        <v>0</v>
      </c>
      <c r="B98" s="37" t="s">
        <v>15</v>
      </c>
      <c r="C98" s="44">
        <v>27</v>
      </c>
      <c r="D98" s="44">
        <v>27</v>
      </c>
      <c r="E98" s="44">
        <v>27</v>
      </c>
      <c r="F98" s="44">
        <v>27</v>
      </c>
      <c r="G98" s="44">
        <v>27</v>
      </c>
      <c r="H98" s="44">
        <v>27</v>
      </c>
      <c r="I98" s="44">
        <v>27</v>
      </c>
      <c r="J98" s="44">
        <v>27</v>
      </c>
      <c r="K98" s="44">
        <v>27</v>
      </c>
      <c r="L98" s="44">
        <v>27</v>
      </c>
      <c r="M98" s="53">
        <f>L98-K98</f>
        <v>0</v>
      </c>
      <c r="N98" s="50">
        <f>IFERROR((L98-K98)/K98,"n/a")</f>
        <v>0</v>
      </c>
      <c r="O98" s="50">
        <f>IFERROR((L98-H98)/H98,"n/a")</f>
        <v>0</v>
      </c>
      <c r="P98" s="50">
        <f>IFERROR((L98-C98)/C98,"n/a")</f>
        <v>0</v>
      </c>
      <c r="Q98" s="52"/>
    </row>
    <row r="99" spans="1:17" x14ac:dyDescent="0.2">
      <c r="A99" s="3"/>
      <c r="B99" s="3" t="s">
        <v>16</v>
      </c>
      <c r="C99" s="4">
        <v>25</v>
      </c>
      <c r="D99" s="4">
        <v>25</v>
      </c>
      <c r="E99" s="4">
        <v>25</v>
      </c>
      <c r="F99" s="4">
        <v>24</v>
      </c>
      <c r="G99" s="4">
        <v>24</v>
      </c>
      <c r="H99" s="4">
        <v>24</v>
      </c>
      <c r="I99" s="4">
        <v>24</v>
      </c>
      <c r="J99" s="4">
        <v>24</v>
      </c>
      <c r="K99" s="4">
        <v>24</v>
      </c>
      <c r="L99" s="4">
        <v>24</v>
      </c>
      <c r="M99" s="31">
        <f t="shared" ref="M99:M111" si="26">L99-K99</f>
        <v>0</v>
      </c>
      <c r="N99" s="21">
        <f t="shared" ref="N99:N111" si="27">IFERROR((L99-K99)/K99,"n/a")</f>
        <v>0</v>
      </c>
      <c r="O99" s="21">
        <f t="shared" ref="O99:O111" si="28">IFERROR((L99-H99)/H99,"n/a")</f>
        <v>0</v>
      </c>
      <c r="P99" s="21">
        <f t="shared" ref="P99:P111" si="29">IFERROR((L99-C99)/C99,"n/a")</f>
        <v>-0.04</v>
      </c>
    </row>
    <row r="100" spans="1:17" x14ac:dyDescent="0.2">
      <c r="A100" s="51" t="s">
        <v>1</v>
      </c>
      <c r="B100" s="51" t="s">
        <v>15</v>
      </c>
      <c r="C100" s="63">
        <v>32</v>
      </c>
      <c r="D100" s="63">
        <v>32</v>
      </c>
      <c r="E100" s="63">
        <v>33</v>
      </c>
      <c r="F100" s="63">
        <v>32</v>
      </c>
      <c r="G100" s="63">
        <v>31</v>
      </c>
      <c r="H100" s="63">
        <v>31</v>
      </c>
      <c r="I100" s="63">
        <v>32</v>
      </c>
      <c r="J100" s="63">
        <v>33</v>
      </c>
      <c r="K100" s="63">
        <v>32</v>
      </c>
      <c r="L100" s="63">
        <v>33</v>
      </c>
      <c r="M100" s="53">
        <f t="shared" si="26"/>
        <v>1</v>
      </c>
      <c r="N100" s="50">
        <f t="shared" si="27"/>
        <v>3.125E-2</v>
      </c>
      <c r="O100" s="50">
        <f t="shared" si="28"/>
        <v>6.4516129032258063E-2</v>
      </c>
      <c r="P100" s="50">
        <f t="shared" si="29"/>
        <v>3.125E-2</v>
      </c>
      <c r="Q100" s="52"/>
    </row>
    <row r="101" spans="1:17" x14ac:dyDescent="0.2">
      <c r="A101" s="3"/>
      <c r="B101" s="3" t="s">
        <v>16</v>
      </c>
      <c r="C101" s="4">
        <v>30</v>
      </c>
      <c r="D101" s="4">
        <v>30</v>
      </c>
      <c r="E101" s="4">
        <v>29</v>
      </c>
      <c r="F101" s="4">
        <v>30</v>
      </c>
      <c r="G101" s="4">
        <v>28</v>
      </c>
      <c r="H101" s="4">
        <v>29</v>
      </c>
      <c r="I101" s="4">
        <v>30</v>
      </c>
      <c r="J101" s="4">
        <v>29</v>
      </c>
      <c r="K101" s="4">
        <v>29</v>
      </c>
      <c r="L101" s="4">
        <v>29</v>
      </c>
      <c r="M101" s="31">
        <f t="shared" si="26"/>
        <v>0</v>
      </c>
      <c r="N101" s="21">
        <f t="shared" si="27"/>
        <v>0</v>
      </c>
      <c r="O101" s="21">
        <f t="shared" si="28"/>
        <v>0</v>
      </c>
      <c r="P101" s="21">
        <f t="shared" si="29"/>
        <v>-3.3333333333333333E-2</v>
      </c>
    </row>
    <row r="102" spans="1:17" x14ac:dyDescent="0.2">
      <c r="A102" s="51" t="s">
        <v>6</v>
      </c>
      <c r="B102" s="51" t="s">
        <v>15</v>
      </c>
      <c r="C102" s="63">
        <v>40</v>
      </c>
      <c r="D102" s="63">
        <v>29</v>
      </c>
      <c r="E102" s="63">
        <v>32</v>
      </c>
      <c r="F102" s="63">
        <v>34</v>
      </c>
      <c r="G102" s="63">
        <v>32</v>
      </c>
      <c r="H102" s="63">
        <v>29</v>
      </c>
      <c r="I102" s="63">
        <v>29</v>
      </c>
      <c r="J102" s="63">
        <v>29</v>
      </c>
      <c r="K102" s="63">
        <v>28</v>
      </c>
      <c r="L102" s="63">
        <v>36</v>
      </c>
      <c r="M102" s="53">
        <f t="shared" si="26"/>
        <v>8</v>
      </c>
      <c r="N102" s="50">
        <f t="shared" si="27"/>
        <v>0.2857142857142857</v>
      </c>
      <c r="O102" s="50">
        <f t="shared" si="28"/>
        <v>0.2413793103448276</v>
      </c>
      <c r="P102" s="50">
        <f t="shared" si="29"/>
        <v>-0.1</v>
      </c>
      <c r="Q102" s="52"/>
    </row>
    <row r="103" spans="1:17" x14ac:dyDescent="0.2">
      <c r="A103" s="3"/>
      <c r="B103" s="3" t="s">
        <v>16</v>
      </c>
      <c r="C103" s="4">
        <v>40</v>
      </c>
      <c r="D103" s="4">
        <v>26</v>
      </c>
      <c r="E103" s="4">
        <v>29</v>
      </c>
      <c r="F103" s="4">
        <v>33</v>
      </c>
      <c r="G103" s="4">
        <v>27</v>
      </c>
      <c r="H103" s="4">
        <v>27</v>
      </c>
      <c r="I103" s="4">
        <v>26</v>
      </c>
      <c r="J103" s="4">
        <v>26</v>
      </c>
      <c r="K103" s="4">
        <v>28</v>
      </c>
      <c r="L103" s="4">
        <v>35</v>
      </c>
      <c r="M103" s="31">
        <f t="shared" si="26"/>
        <v>7</v>
      </c>
      <c r="N103" s="21">
        <f t="shared" si="27"/>
        <v>0.25</v>
      </c>
      <c r="O103" s="21">
        <f t="shared" si="28"/>
        <v>0.29629629629629628</v>
      </c>
      <c r="P103" s="21">
        <f t="shared" si="29"/>
        <v>-0.125</v>
      </c>
    </row>
    <row r="104" spans="1:17" x14ac:dyDescent="0.2">
      <c r="A104" s="51" t="s">
        <v>2</v>
      </c>
      <c r="B104" s="51" t="s">
        <v>15</v>
      </c>
      <c r="C104" s="63">
        <v>30</v>
      </c>
      <c r="D104" s="63">
        <v>30</v>
      </c>
      <c r="E104" s="63">
        <v>29</v>
      </c>
      <c r="F104" s="63">
        <v>30</v>
      </c>
      <c r="G104" s="63">
        <v>29</v>
      </c>
      <c r="H104" s="63">
        <v>30</v>
      </c>
      <c r="I104" s="63">
        <v>28</v>
      </c>
      <c r="J104" s="63">
        <v>28</v>
      </c>
      <c r="K104" s="63">
        <v>29</v>
      </c>
      <c r="L104" s="63">
        <v>30</v>
      </c>
      <c r="M104" s="53">
        <f t="shared" si="26"/>
        <v>1</v>
      </c>
      <c r="N104" s="50">
        <f t="shared" si="27"/>
        <v>3.4482758620689655E-2</v>
      </c>
      <c r="O104" s="50">
        <f t="shared" si="28"/>
        <v>0</v>
      </c>
      <c r="P104" s="50">
        <f t="shared" si="29"/>
        <v>0</v>
      </c>
      <c r="Q104" s="52"/>
    </row>
    <row r="105" spans="1:17" x14ac:dyDescent="0.2">
      <c r="A105" s="3"/>
      <c r="B105" s="3" t="s">
        <v>16</v>
      </c>
      <c r="C105" s="4">
        <v>27</v>
      </c>
      <c r="D105" s="4">
        <v>27</v>
      </c>
      <c r="E105" s="4">
        <v>27</v>
      </c>
      <c r="F105" s="4">
        <v>27</v>
      </c>
      <c r="G105" s="4">
        <v>27</v>
      </c>
      <c r="H105" s="4">
        <v>27</v>
      </c>
      <c r="I105" s="4">
        <v>25</v>
      </c>
      <c r="J105" s="4">
        <v>25</v>
      </c>
      <c r="K105" s="4">
        <v>26</v>
      </c>
      <c r="L105" s="4">
        <v>26</v>
      </c>
      <c r="M105" s="31">
        <f t="shared" si="26"/>
        <v>0</v>
      </c>
      <c r="N105" s="21">
        <f t="shared" si="27"/>
        <v>0</v>
      </c>
      <c r="O105" s="21">
        <f t="shared" si="28"/>
        <v>-3.7037037037037035E-2</v>
      </c>
      <c r="P105" s="21">
        <f t="shared" si="29"/>
        <v>-3.7037037037037035E-2</v>
      </c>
    </row>
    <row r="106" spans="1:17" x14ac:dyDescent="0.2">
      <c r="A106" s="51" t="s">
        <v>14</v>
      </c>
      <c r="B106" s="51" t="s">
        <v>15</v>
      </c>
      <c r="C106" s="63">
        <v>26</v>
      </c>
      <c r="D106" s="63">
        <v>26</v>
      </c>
      <c r="E106" s="63">
        <v>26</v>
      </c>
      <c r="F106" s="63">
        <v>26</v>
      </c>
      <c r="G106" s="63">
        <v>26</v>
      </c>
      <c r="H106" s="63">
        <v>26</v>
      </c>
      <c r="I106" s="63">
        <v>25</v>
      </c>
      <c r="J106" s="63">
        <v>25</v>
      </c>
      <c r="K106" s="63">
        <v>26</v>
      </c>
      <c r="L106" s="63">
        <v>26</v>
      </c>
      <c r="M106" s="53">
        <f t="shared" si="26"/>
        <v>0</v>
      </c>
      <c r="N106" s="50">
        <f t="shared" si="27"/>
        <v>0</v>
      </c>
      <c r="O106" s="50">
        <f t="shared" si="28"/>
        <v>0</v>
      </c>
      <c r="P106" s="50">
        <f t="shared" si="29"/>
        <v>0</v>
      </c>
      <c r="Q106" s="52"/>
    </row>
    <row r="107" spans="1:17" x14ac:dyDescent="0.2">
      <c r="A107" s="3"/>
      <c r="B107" s="3" t="s">
        <v>16</v>
      </c>
      <c r="C107" s="4">
        <v>24</v>
      </c>
      <c r="D107" s="4">
        <v>23</v>
      </c>
      <c r="E107" s="4">
        <v>23</v>
      </c>
      <c r="F107" s="4">
        <v>23</v>
      </c>
      <c r="G107" s="4">
        <v>23</v>
      </c>
      <c r="H107" s="4">
        <v>23</v>
      </c>
      <c r="I107" s="4">
        <v>23</v>
      </c>
      <c r="J107" s="4">
        <v>23</v>
      </c>
      <c r="K107" s="4">
        <v>23</v>
      </c>
      <c r="L107" s="4">
        <v>23</v>
      </c>
      <c r="M107" s="31">
        <f t="shared" si="26"/>
        <v>0</v>
      </c>
      <c r="N107" s="21">
        <f t="shared" si="27"/>
        <v>0</v>
      </c>
      <c r="O107" s="21">
        <f t="shared" si="28"/>
        <v>0</v>
      </c>
      <c r="P107" s="21">
        <f t="shared" si="29"/>
        <v>-4.1666666666666664E-2</v>
      </c>
    </row>
    <row r="108" spans="1:17" x14ac:dyDescent="0.2">
      <c r="A108" s="51" t="s">
        <v>3</v>
      </c>
      <c r="B108" s="51" t="s">
        <v>15</v>
      </c>
      <c r="C108" s="63">
        <v>26</v>
      </c>
      <c r="D108" s="63">
        <v>28</v>
      </c>
      <c r="E108" s="63">
        <v>26</v>
      </c>
      <c r="F108" s="63">
        <v>29</v>
      </c>
      <c r="G108" s="63">
        <v>26</v>
      </c>
      <c r="H108" s="63">
        <v>27</v>
      </c>
      <c r="I108" s="63">
        <v>25</v>
      </c>
      <c r="J108" s="63">
        <v>22</v>
      </c>
      <c r="K108" s="63">
        <v>23</v>
      </c>
      <c r="L108" s="63">
        <v>22</v>
      </c>
      <c r="M108" s="53">
        <f t="shared" si="26"/>
        <v>-1</v>
      </c>
      <c r="N108" s="50">
        <f t="shared" si="27"/>
        <v>-4.3478260869565216E-2</v>
      </c>
      <c r="O108" s="50">
        <f t="shared" si="28"/>
        <v>-0.18518518518518517</v>
      </c>
      <c r="P108" s="50">
        <f t="shared" si="29"/>
        <v>-0.15384615384615385</v>
      </c>
      <c r="Q108" s="52"/>
    </row>
    <row r="109" spans="1:17" x14ac:dyDescent="0.2">
      <c r="A109" s="3"/>
      <c r="B109" s="3" t="s">
        <v>16</v>
      </c>
      <c r="C109" s="4">
        <v>24</v>
      </c>
      <c r="D109" s="4">
        <v>24</v>
      </c>
      <c r="E109" s="4">
        <v>23</v>
      </c>
      <c r="F109" s="4">
        <v>24</v>
      </c>
      <c r="G109" s="4">
        <v>23</v>
      </c>
      <c r="H109" s="4">
        <v>24</v>
      </c>
      <c r="I109" s="4">
        <v>23</v>
      </c>
      <c r="J109" s="4">
        <v>20</v>
      </c>
      <c r="K109" s="4">
        <v>20</v>
      </c>
      <c r="L109" s="4">
        <v>20</v>
      </c>
      <c r="M109" s="31">
        <f t="shared" si="26"/>
        <v>0</v>
      </c>
      <c r="N109" s="21">
        <f t="shared" si="27"/>
        <v>0</v>
      </c>
      <c r="O109" s="21">
        <f t="shared" si="28"/>
        <v>-0.16666666666666666</v>
      </c>
      <c r="P109" s="21">
        <f t="shared" si="29"/>
        <v>-0.16666666666666666</v>
      </c>
    </row>
    <row r="110" spans="1:17" x14ac:dyDescent="0.2">
      <c r="A110" s="51" t="s">
        <v>4</v>
      </c>
      <c r="B110" s="51" t="s">
        <v>15</v>
      </c>
      <c r="C110" s="63">
        <v>28</v>
      </c>
      <c r="D110" s="63">
        <v>30</v>
      </c>
      <c r="E110" s="63">
        <v>31</v>
      </c>
      <c r="F110" s="63">
        <v>29</v>
      </c>
      <c r="G110" s="63">
        <v>30</v>
      </c>
      <c r="H110" s="63">
        <v>29</v>
      </c>
      <c r="I110" s="63">
        <v>29</v>
      </c>
      <c r="J110" s="63">
        <v>29</v>
      </c>
      <c r="K110" s="63">
        <v>29</v>
      </c>
      <c r="L110" s="63">
        <v>30</v>
      </c>
      <c r="M110" s="53">
        <f t="shared" si="26"/>
        <v>1</v>
      </c>
      <c r="N110" s="50">
        <f t="shared" si="27"/>
        <v>3.4482758620689655E-2</v>
      </c>
      <c r="O110" s="50">
        <f t="shared" si="28"/>
        <v>3.4482758620689655E-2</v>
      </c>
      <c r="P110" s="50">
        <f t="shared" si="29"/>
        <v>7.1428571428571425E-2</v>
      </c>
      <c r="Q110" s="52"/>
    </row>
    <row r="111" spans="1:17" x14ac:dyDescent="0.2">
      <c r="A111" s="3"/>
      <c r="B111" s="3" t="s">
        <v>16</v>
      </c>
      <c r="C111" s="4">
        <v>26</v>
      </c>
      <c r="D111" s="4">
        <v>26</v>
      </c>
      <c r="E111" s="4">
        <v>28</v>
      </c>
      <c r="F111" s="4">
        <v>26</v>
      </c>
      <c r="G111" s="4">
        <v>27</v>
      </c>
      <c r="H111" s="4">
        <v>25</v>
      </c>
      <c r="I111" s="4">
        <v>26</v>
      </c>
      <c r="J111" s="4">
        <v>25</v>
      </c>
      <c r="K111" s="4">
        <v>26</v>
      </c>
      <c r="L111" s="4">
        <v>26</v>
      </c>
      <c r="M111" s="31">
        <f t="shared" si="26"/>
        <v>0</v>
      </c>
      <c r="N111" s="21">
        <f t="shared" si="27"/>
        <v>0</v>
      </c>
      <c r="O111" s="21">
        <f t="shared" si="28"/>
        <v>0.04</v>
      </c>
      <c r="P111" s="21">
        <f t="shared" si="29"/>
        <v>0</v>
      </c>
    </row>
    <row r="112" spans="1:17" x14ac:dyDescent="0.2">
      <c r="A112" s="3"/>
      <c r="B112" s="3"/>
      <c r="C112" s="3"/>
      <c r="D112" s="11"/>
      <c r="E112" s="4"/>
      <c r="F112" s="4"/>
      <c r="G112" s="4"/>
      <c r="H112" s="4"/>
      <c r="I112" s="4"/>
      <c r="J112" s="4"/>
      <c r="K112" s="4"/>
      <c r="L112" s="4"/>
      <c r="M112" s="31"/>
      <c r="N112" s="21"/>
      <c r="O112" s="21"/>
    </row>
    <row r="113" spans="1:17" x14ac:dyDescent="0.2">
      <c r="A113" s="8" t="s">
        <v>25</v>
      </c>
      <c r="B113" s="8"/>
      <c r="C113" s="8"/>
      <c r="D113" s="2"/>
      <c r="E113" s="2"/>
      <c r="F113" s="2"/>
      <c r="G113" s="2"/>
      <c r="H113" s="2"/>
      <c r="I113" s="2"/>
      <c r="J113" s="2"/>
      <c r="K113" s="2"/>
      <c r="L113" s="2"/>
      <c r="M113" s="22"/>
      <c r="N113" s="21"/>
      <c r="O113" s="21"/>
    </row>
    <row r="114" spans="1:17" x14ac:dyDescent="0.2">
      <c r="A114" s="3"/>
      <c r="B114" s="3" t="s">
        <v>0</v>
      </c>
      <c r="C114" s="5">
        <v>0.53080000000000005</v>
      </c>
      <c r="D114" s="5">
        <v>0.57169999999999999</v>
      </c>
      <c r="E114" s="5">
        <v>0.55330000000000001</v>
      </c>
      <c r="F114" s="5">
        <v>0.57589999999999997</v>
      </c>
      <c r="G114" s="5">
        <v>0.5877</v>
      </c>
      <c r="H114" s="5">
        <v>0.58320000000000005</v>
      </c>
      <c r="I114" s="5">
        <v>0.55469999999999997</v>
      </c>
      <c r="J114" s="5">
        <v>0.55089999999999995</v>
      </c>
      <c r="K114" s="5">
        <v>0.56710000000000005</v>
      </c>
      <c r="L114" s="5">
        <v>0.59219999999999995</v>
      </c>
      <c r="M114" s="71"/>
      <c r="N114" s="72">
        <f>IFERROR((L114-K114),"n/a")</f>
        <v>2.50999999999999E-2</v>
      </c>
      <c r="O114" s="73">
        <f>IFERROR((L114-H114),"n/a")</f>
        <v>8.999999999999897E-3</v>
      </c>
      <c r="P114" s="5">
        <f>IFERROR((L114-C114),"n/a")</f>
        <v>6.1399999999999899E-2</v>
      </c>
    </row>
    <row r="115" spans="1:17" x14ac:dyDescent="0.2">
      <c r="A115" s="37"/>
      <c r="B115" s="37" t="s">
        <v>1</v>
      </c>
      <c r="C115" s="42">
        <v>0.50490000000000002</v>
      </c>
      <c r="D115" s="42">
        <v>0.56910000000000005</v>
      </c>
      <c r="E115" s="42">
        <v>0.61109999999999998</v>
      </c>
      <c r="F115" s="42">
        <v>0.55649999999999999</v>
      </c>
      <c r="G115" s="42">
        <v>0.53759999999999997</v>
      </c>
      <c r="H115" s="42">
        <v>0.70930000000000004</v>
      </c>
      <c r="I115" s="42">
        <v>0.52990000000000004</v>
      </c>
      <c r="J115" s="42">
        <v>0.59650000000000003</v>
      </c>
      <c r="K115" s="42">
        <v>0.61899999999999999</v>
      </c>
      <c r="L115" s="42">
        <v>0.59289999999999998</v>
      </c>
      <c r="M115" s="74"/>
      <c r="N115" s="78">
        <f t="shared" ref="N115:N119" si="30">IFERROR((L115-K115),"n/a")</f>
        <v>-2.6100000000000012E-2</v>
      </c>
      <c r="O115" s="75">
        <f t="shared" ref="O115:O119" si="31">IFERROR((L115-H115),"n/a")</f>
        <v>-0.11640000000000006</v>
      </c>
      <c r="P115" s="79">
        <f t="shared" ref="P115:P119" si="32">IFERROR((L115-C115),"n/a")</f>
        <v>8.7999999999999967E-2</v>
      </c>
      <c r="Q115" s="52"/>
    </row>
    <row r="116" spans="1:17" x14ac:dyDescent="0.2">
      <c r="A116" s="3"/>
      <c r="B116" s="3" t="s">
        <v>6</v>
      </c>
      <c r="C116" s="5">
        <v>0.75</v>
      </c>
      <c r="D116" s="5">
        <v>1</v>
      </c>
      <c r="E116" s="5">
        <v>0.9</v>
      </c>
      <c r="F116" s="5">
        <v>0.86670000000000003</v>
      </c>
      <c r="G116" s="5">
        <v>0.84209999999999996</v>
      </c>
      <c r="H116" s="5">
        <v>0.875</v>
      </c>
      <c r="I116" s="5">
        <v>0.81820000000000004</v>
      </c>
      <c r="J116" s="5">
        <v>0.83330000000000004</v>
      </c>
      <c r="K116" s="5">
        <v>0.8</v>
      </c>
      <c r="L116" s="5">
        <v>0.84619999999999995</v>
      </c>
      <c r="M116" s="71"/>
      <c r="N116" s="72">
        <f t="shared" si="30"/>
        <v>4.6199999999999908E-2</v>
      </c>
      <c r="O116" s="73">
        <f t="shared" si="31"/>
        <v>-2.8800000000000048E-2</v>
      </c>
      <c r="P116" s="5">
        <f t="shared" si="32"/>
        <v>9.6199999999999952E-2</v>
      </c>
    </row>
    <row r="117" spans="1:17" x14ac:dyDescent="0.2">
      <c r="A117" s="37"/>
      <c r="B117" s="37" t="s">
        <v>2</v>
      </c>
      <c r="C117" s="42">
        <v>0.50129999999999997</v>
      </c>
      <c r="D117" s="42">
        <v>0.55479999999999996</v>
      </c>
      <c r="E117" s="42">
        <v>0.54210000000000003</v>
      </c>
      <c r="F117" s="42">
        <v>0.5524</v>
      </c>
      <c r="G117" s="42">
        <v>0.56879999999999997</v>
      </c>
      <c r="H117" s="42">
        <v>0.61580000000000001</v>
      </c>
      <c r="I117" s="42">
        <v>0.49590000000000001</v>
      </c>
      <c r="J117" s="42">
        <v>0.46579999999999999</v>
      </c>
      <c r="K117" s="42">
        <v>0.52159999999999995</v>
      </c>
      <c r="L117" s="42">
        <v>0.57220000000000004</v>
      </c>
      <c r="M117" s="74"/>
      <c r="N117" s="78">
        <f t="shared" si="30"/>
        <v>5.0600000000000089E-2</v>
      </c>
      <c r="O117" s="75">
        <f t="shared" si="31"/>
        <v>-4.3599999999999972E-2</v>
      </c>
      <c r="P117" s="79">
        <f t="shared" si="32"/>
        <v>7.0900000000000074E-2</v>
      </c>
      <c r="Q117" s="52"/>
    </row>
    <row r="118" spans="1:17" x14ac:dyDescent="0.2">
      <c r="A118" s="3"/>
      <c r="B118" s="3" t="s">
        <v>14</v>
      </c>
      <c r="C118" s="5">
        <v>0.55530000000000002</v>
      </c>
      <c r="D118" s="5">
        <v>0.58840000000000003</v>
      </c>
      <c r="E118" s="5">
        <v>0.55730000000000002</v>
      </c>
      <c r="F118" s="5">
        <v>0.58260000000000001</v>
      </c>
      <c r="G118" s="5">
        <v>0.59060000000000001</v>
      </c>
      <c r="H118" s="5">
        <v>0.57450000000000001</v>
      </c>
      <c r="I118" s="5">
        <v>0.59340000000000004</v>
      </c>
      <c r="J118" s="5">
        <v>0.61029999999999995</v>
      </c>
      <c r="K118" s="5">
        <v>0.59179999999999999</v>
      </c>
      <c r="L118" s="5">
        <v>0.60560000000000003</v>
      </c>
      <c r="M118" s="71"/>
      <c r="N118" s="72">
        <f t="shared" si="30"/>
        <v>1.3800000000000034E-2</v>
      </c>
      <c r="O118" s="73">
        <f t="shared" si="31"/>
        <v>3.1100000000000017E-2</v>
      </c>
      <c r="P118" s="5">
        <f t="shared" si="32"/>
        <v>5.0300000000000011E-2</v>
      </c>
    </row>
    <row r="119" spans="1:17" x14ac:dyDescent="0.2">
      <c r="A119" s="37"/>
      <c r="B119" s="37" t="s">
        <v>3</v>
      </c>
      <c r="C119" s="42">
        <v>0.58819999999999995</v>
      </c>
      <c r="D119" s="42">
        <v>0.622</v>
      </c>
      <c r="E119" s="42">
        <v>0.6774</v>
      </c>
      <c r="F119" s="42">
        <v>0.622</v>
      </c>
      <c r="G119" s="42">
        <v>0.79590000000000005</v>
      </c>
      <c r="H119" s="42">
        <v>0.72460000000000002</v>
      </c>
      <c r="I119" s="42">
        <v>0.75470000000000004</v>
      </c>
      <c r="J119" s="42">
        <v>0.69569999999999999</v>
      </c>
      <c r="K119" s="42">
        <v>0.71040000000000003</v>
      </c>
      <c r="L119" s="42">
        <v>0.6038</v>
      </c>
      <c r="M119" s="74"/>
      <c r="N119" s="78">
        <f t="shared" si="30"/>
        <v>-0.10660000000000003</v>
      </c>
      <c r="O119" s="75">
        <f t="shared" si="31"/>
        <v>-0.12080000000000002</v>
      </c>
      <c r="P119" s="79">
        <f t="shared" si="32"/>
        <v>1.5600000000000058E-2</v>
      </c>
      <c r="Q119" s="52"/>
    </row>
    <row r="120" spans="1:17" x14ac:dyDescent="0.2">
      <c r="A120" s="3"/>
      <c r="B120" s="3" t="s">
        <v>4</v>
      </c>
      <c r="C120" s="5">
        <v>0.32029999999999997</v>
      </c>
      <c r="D120" s="5">
        <v>0.38690000000000002</v>
      </c>
      <c r="E120" s="5">
        <v>0.4355</v>
      </c>
      <c r="F120" s="5">
        <v>0.54630000000000001</v>
      </c>
      <c r="G120" s="5">
        <v>0.53869999999999996</v>
      </c>
      <c r="H120" s="5">
        <v>0.49130000000000001</v>
      </c>
      <c r="I120" s="5">
        <v>0.49609999999999999</v>
      </c>
      <c r="J120" s="5">
        <v>0.4511</v>
      </c>
      <c r="K120" s="5">
        <v>0.44359999999999999</v>
      </c>
      <c r="L120" s="5">
        <v>0.53369999999999995</v>
      </c>
      <c r="M120" s="22"/>
      <c r="N120" s="72">
        <f t="shared" ref="N120" si="33">IFERROR((L120-K120),"n/a")</f>
        <v>9.0099999999999958E-2</v>
      </c>
      <c r="O120" s="73">
        <f t="shared" ref="O120" si="34">IFERROR((L120-H120),"n/a")</f>
        <v>4.2399999999999938E-2</v>
      </c>
      <c r="P120" s="5">
        <f t="shared" ref="P120" si="35">IFERROR((L120-C120),"n/a")</f>
        <v>0.21339999999999998</v>
      </c>
    </row>
    <row r="121" spans="1:17" x14ac:dyDescent="0.2">
      <c r="D121" s="3"/>
      <c r="E121" s="5"/>
      <c r="F121" s="5"/>
      <c r="G121" s="5"/>
      <c r="H121" s="5"/>
      <c r="I121" s="5"/>
      <c r="J121" s="5"/>
      <c r="K121" s="5"/>
      <c r="L121" s="5"/>
      <c r="M121" s="22"/>
      <c r="N121" s="21"/>
      <c r="O121" s="21"/>
    </row>
    <row r="122" spans="1:17" x14ac:dyDescent="0.2">
      <c r="A122" s="8" t="s">
        <v>26</v>
      </c>
      <c r="B122" s="8"/>
      <c r="C122" s="8"/>
      <c r="D122" s="3"/>
      <c r="E122" s="2"/>
      <c r="F122" s="2"/>
      <c r="G122" s="2"/>
      <c r="H122" s="2"/>
      <c r="I122" s="2"/>
      <c r="J122" s="2"/>
      <c r="K122" s="2"/>
      <c r="L122" s="2"/>
      <c r="M122" s="22"/>
      <c r="N122" s="21"/>
      <c r="O122" s="21"/>
    </row>
    <row r="123" spans="1:17" x14ac:dyDescent="0.2">
      <c r="A123" s="3"/>
      <c r="B123" s="3" t="s">
        <v>0</v>
      </c>
      <c r="C123" s="5">
        <v>0.13189999999999999</v>
      </c>
      <c r="D123" s="5">
        <v>0.15090000000000001</v>
      </c>
      <c r="E123" s="5">
        <v>0.16400000000000001</v>
      </c>
      <c r="F123" s="5">
        <v>0.1588</v>
      </c>
      <c r="G123" s="5">
        <v>0.15909999999999999</v>
      </c>
      <c r="H123" s="5">
        <v>0.16839999999999999</v>
      </c>
      <c r="I123" s="5">
        <v>0.1447</v>
      </c>
      <c r="J123" s="5">
        <v>0.1515</v>
      </c>
      <c r="K123" s="5">
        <v>0.19339999999999999</v>
      </c>
      <c r="L123" s="5">
        <v>0.1817</v>
      </c>
      <c r="M123" s="22"/>
      <c r="N123" s="64"/>
      <c r="O123" s="64"/>
    </row>
    <row r="124" spans="1:17" x14ac:dyDescent="0.2">
      <c r="A124" s="37"/>
      <c r="B124" s="37" t="s">
        <v>1</v>
      </c>
      <c r="C124" s="42">
        <v>9.7100000000000006E-2</v>
      </c>
      <c r="D124" s="42">
        <v>7.3200000000000001E-2</v>
      </c>
      <c r="E124" s="42">
        <v>0.1111</v>
      </c>
      <c r="F124" s="42">
        <v>0.1217</v>
      </c>
      <c r="G124" s="42">
        <v>0.1613</v>
      </c>
      <c r="H124" s="42">
        <v>0.12790000000000001</v>
      </c>
      <c r="I124" s="42">
        <v>0.1026</v>
      </c>
      <c r="J124" s="42">
        <v>0.1053</v>
      </c>
      <c r="K124" s="42">
        <v>9.5200000000000007E-2</v>
      </c>
      <c r="L124" s="42">
        <v>0.18579999999999999</v>
      </c>
      <c r="M124" s="77"/>
      <c r="N124" s="50">
        <f>IFERROR((L123-K123),"n/a")</f>
        <v>-1.1699999999999988E-2</v>
      </c>
      <c r="O124" s="50">
        <f>IFERROR((L123-H123),"n/a")</f>
        <v>1.3300000000000006E-2</v>
      </c>
      <c r="P124" s="79">
        <f>IFERROR((L123-C123),"n/a")</f>
        <v>4.9800000000000011E-2</v>
      </c>
      <c r="Q124" s="52"/>
    </row>
    <row r="125" spans="1:17" x14ac:dyDescent="0.2">
      <c r="A125" s="3"/>
      <c r="B125" s="3" t="s">
        <v>2</v>
      </c>
      <c r="C125" s="5">
        <v>0.10580000000000001</v>
      </c>
      <c r="D125" s="5">
        <v>0.1166</v>
      </c>
      <c r="E125" s="5">
        <v>0.13900000000000001</v>
      </c>
      <c r="F125" s="5">
        <v>0.13880000000000001</v>
      </c>
      <c r="G125" s="5">
        <v>0.1153</v>
      </c>
      <c r="H125" s="5">
        <v>0.1232</v>
      </c>
      <c r="I125" s="5">
        <v>7.5399999999999995E-2</v>
      </c>
      <c r="J125" s="5">
        <v>7.5300000000000006E-2</v>
      </c>
      <c r="K125" s="5">
        <v>0.13270000000000001</v>
      </c>
      <c r="L125" s="5">
        <v>0.1237</v>
      </c>
      <c r="M125" s="76"/>
      <c r="N125" s="21">
        <f t="shared" ref="N125:N128" si="36">IFERROR((L124-K124),"n/a")</f>
        <v>9.0599999999999986E-2</v>
      </c>
      <c r="O125" s="21">
        <f t="shared" ref="O125:O128" si="37">IFERROR((L124-H124),"n/a")</f>
        <v>5.7899999999999979E-2</v>
      </c>
      <c r="P125" s="5">
        <f t="shared" ref="P125:P128" si="38">IFERROR((L124-C124),"n/a")</f>
        <v>8.8699999999999987E-2</v>
      </c>
    </row>
    <row r="126" spans="1:17" x14ac:dyDescent="0.2">
      <c r="A126" s="37"/>
      <c r="B126" s="37" t="s">
        <v>14</v>
      </c>
      <c r="C126" s="42">
        <v>0.14560000000000001</v>
      </c>
      <c r="D126" s="42">
        <v>0.16769999999999999</v>
      </c>
      <c r="E126" s="42">
        <v>0.1701</v>
      </c>
      <c r="F126" s="42">
        <v>0.1648</v>
      </c>
      <c r="G126" s="42">
        <v>0.17319999999999999</v>
      </c>
      <c r="H126" s="42">
        <v>0.18959999999999999</v>
      </c>
      <c r="I126" s="42">
        <v>0.1855</v>
      </c>
      <c r="J126" s="42">
        <v>0.1933</v>
      </c>
      <c r="K126" s="42">
        <v>0.218</v>
      </c>
      <c r="L126" s="42">
        <v>0.20630000000000001</v>
      </c>
      <c r="M126" s="77"/>
      <c r="N126" s="50">
        <f t="shared" si="36"/>
        <v>-9.000000000000008E-3</v>
      </c>
      <c r="O126" s="50">
        <f t="shared" si="37"/>
        <v>5.0000000000000044E-4</v>
      </c>
      <c r="P126" s="79">
        <f t="shared" si="38"/>
        <v>1.7899999999999999E-2</v>
      </c>
      <c r="Q126" s="52"/>
    </row>
    <row r="127" spans="1:17" x14ac:dyDescent="0.2">
      <c r="A127" s="3"/>
      <c r="B127" s="3" t="s">
        <v>3</v>
      </c>
      <c r="C127" s="5">
        <v>0.13239999999999999</v>
      </c>
      <c r="D127" s="5">
        <v>0.1951</v>
      </c>
      <c r="E127" s="5">
        <v>0.2258</v>
      </c>
      <c r="F127" s="5">
        <v>0.28050000000000003</v>
      </c>
      <c r="G127" s="5">
        <v>0.30609999999999998</v>
      </c>
      <c r="H127" s="5">
        <v>0.33329999999999999</v>
      </c>
      <c r="I127" s="5">
        <v>0.33960000000000001</v>
      </c>
      <c r="J127" s="5">
        <v>0.31879999999999997</v>
      </c>
      <c r="K127" s="5">
        <v>0.28510000000000002</v>
      </c>
      <c r="L127" s="5">
        <v>0.217</v>
      </c>
      <c r="M127" s="76"/>
      <c r="N127" s="21">
        <f t="shared" si="36"/>
        <v>-1.1699999999999988E-2</v>
      </c>
      <c r="O127" s="21">
        <f t="shared" si="37"/>
        <v>1.670000000000002E-2</v>
      </c>
      <c r="P127" s="5">
        <f t="shared" si="38"/>
        <v>6.0700000000000004E-2</v>
      </c>
    </row>
    <row r="128" spans="1:17" x14ac:dyDescent="0.2">
      <c r="A128" s="37"/>
      <c r="B128" s="37" t="s">
        <v>4</v>
      </c>
      <c r="C128" s="42">
        <v>9.1499999999999998E-2</v>
      </c>
      <c r="D128" s="42">
        <v>0.11310000000000001</v>
      </c>
      <c r="E128" s="42">
        <v>0.18820000000000001</v>
      </c>
      <c r="F128" s="42">
        <v>0.1268</v>
      </c>
      <c r="G128" s="42">
        <v>9.9599999999999994E-2</v>
      </c>
      <c r="H128" s="42">
        <v>0.10979999999999999</v>
      </c>
      <c r="I128" s="42">
        <v>0.1208</v>
      </c>
      <c r="J128" s="42">
        <v>0.1268</v>
      </c>
      <c r="K128" s="42">
        <v>0.18210000000000001</v>
      </c>
      <c r="L128" s="42">
        <v>0.1472</v>
      </c>
      <c r="M128" s="77"/>
      <c r="N128" s="50">
        <f t="shared" si="36"/>
        <v>-6.8100000000000022E-2</v>
      </c>
      <c r="O128" s="50">
        <f t="shared" si="37"/>
        <v>-0.11629999999999999</v>
      </c>
      <c r="P128" s="79">
        <f t="shared" si="38"/>
        <v>8.4600000000000009E-2</v>
      </c>
      <c r="Q128" s="52"/>
    </row>
    <row r="129" spans="1:18" x14ac:dyDescent="0.2">
      <c r="M129" s="22"/>
      <c r="N129" s="21"/>
      <c r="O129" s="21"/>
    </row>
    <row r="130" spans="1:18" x14ac:dyDescent="0.2">
      <c r="A130" s="18" t="s">
        <v>29</v>
      </c>
      <c r="B130" s="18"/>
      <c r="C130" s="18"/>
    </row>
    <row r="131" spans="1:18" x14ac:dyDescent="0.2">
      <c r="A131" s="18"/>
      <c r="B131" s="18"/>
      <c r="C131" s="18"/>
    </row>
    <row r="132" spans="1:18" ht="15.75" x14ac:dyDescent="0.25">
      <c r="A132" s="15" t="s">
        <v>97</v>
      </c>
      <c r="B132" s="15"/>
      <c r="C132" s="15"/>
      <c r="D132" s="2"/>
    </row>
    <row r="133" spans="1:18" x14ac:dyDescent="0.2">
      <c r="A133" s="2"/>
      <c r="B133" s="2"/>
      <c r="D133" s="16" t="s">
        <v>5</v>
      </c>
      <c r="E133" s="1"/>
      <c r="F133" s="1"/>
      <c r="G133" s="1"/>
      <c r="H133" s="1"/>
      <c r="I133" s="1"/>
      <c r="J133" s="1"/>
      <c r="K133" s="1"/>
      <c r="L133" s="1"/>
      <c r="M133" s="26" t="s">
        <v>36</v>
      </c>
      <c r="N133" s="59" t="s">
        <v>150</v>
      </c>
      <c r="O133" s="16" t="s">
        <v>152</v>
      </c>
      <c r="P133" s="1"/>
      <c r="Q133" s="59" t="s">
        <v>153</v>
      </c>
      <c r="R133" s="59"/>
    </row>
    <row r="134" spans="1:18" x14ac:dyDescent="0.2">
      <c r="A134" s="12" t="s">
        <v>22</v>
      </c>
      <c r="B134" s="12"/>
      <c r="C134" s="9">
        <v>2017</v>
      </c>
      <c r="D134" s="9">
        <v>2018</v>
      </c>
      <c r="E134" s="9">
        <v>2019</v>
      </c>
      <c r="F134" s="9">
        <v>2020</v>
      </c>
      <c r="G134" s="9">
        <v>2021</v>
      </c>
      <c r="H134" s="9">
        <v>2022</v>
      </c>
      <c r="I134" s="9">
        <v>2023</v>
      </c>
      <c r="J134" s="9">
        <v>2024</v>
      </c>
      <c r="K134" s="9">
        <v>2025</v>
      </c>
      <c r="L134" s="9">
        <v>2026</v>
      </c>
      <c r="M134" s="56" t="s">
        <v>151</v>
      </c>
      <c r="N134" s="83"/>
      <c r="O134" s="27" t="s">
        <v>154</v>
      </c>
      <c r="P134" s="27" t="s">
        <v>155</v>
      </c>
      <c r="Q134" s="62" t="s">
        <v>156</v>
      </c>
      <c r="R134" s="59"/>
    </row>
    <row r="135" spans="1:18" x14ac:dyDescent="0.2">
      <c r="A135" s="8" t="s">
        <v>28</v>
      </c>
      <c r="B135" s="8"/>
      <c r="C135" s="8"/>
      <c r="D135" s="3"/>
      <c r="E135" s="2"/>
      <c r="F135" s="2"/>
      <c r="G135" s="2"/>
      <c r="H135" s="2"/>
      <c r="I135" s="2"/>
      <c r="J135" s="2"/>
      <c r="K135" s="2"/>
      <c r="L135" s="2"/>
      <c r="M135" s="65"/>
      <c r="P135" s="36"/>
    </row>
    <row r="136" spans="1:18" x14ac:dyDescent="0.2">
      <c r="A136" s="3"/>
      <c r="B136" s="3" t="s">
        <v>0</v>
      </c>
      <c r="C136" s="17">
        <v>0.28360000000000002</v>
      </c>
      <c r="D136" s="17">
        <v>0.28849999999999998</v>
      </c>
      <c r="E136" s="17">
        <v>0.31469999999999998</v>
      </c>
      <c r="F136" s="17">
        <v>0.31240000000000001</v>
      </c>
      <c r="G136" s="5">
        <v>0.31740000000000002</v>
      </c>
      <c r="H136" s="5">
        <v>0.31340000000000001</v>
      </c>
      <c r="I136" s="5">
        <v>0.2717</v>
      </c>
      <c r="J136" s="5">
        <v>0.2427</v>
      </c>
      <c r="K136" s="5">
        <v>0.29649999999999999</v>
      </c>
      <c r="L136" s="5">
        <v>0.30780000000000002</v>
      </c>
      <c r="M136" s="71"/>
      <c r="N136" s="72">
        <f>IFERROR((L136-K136),"n/a")</f>
        <v>1.1300000000000032E-2</v>
      </c>
      <c r="O136" s="72">
        <f>IFERROR((L136-H136),"n/a")</f>
        <v>-5.5999999999999939E-3</v>
      </c>
      <c r="P136" s="72">
        <f>IFERROR((L136-C136),"n/a")</f>
        <v>2.4199999999999999E-2</v>
      </c>
    </row>
    <row r="137" spans="1:18" x14ac:dyDescent="0.2">
      <c r="A137" s="37"/>
      <c r="B137" s="37" t="s">
        <v>1</v>
      </c>
      <c r="C137" s="37" t="s">
        <v>159</v>
      </c>
      <c r="D137" s="37" t="s">
        <v>159</v>
      </c>
      <c r="E137" s="37" t="s">
        <v>159</v>
      </c>
      <c r="F137" s="37" t="s">
        <v>159</v>
      </c>
      <c r="G137" s="37" t="s">
        <v>159</v>
      </c>
      <c r="H137" s="37" t="s">
        <v>159</v>
      </c>
      <c r="I137" s="37" t="s">
        <v>159</v>
      </c>
      <c r="J137" s="37" t="s">
        <v>159</v>
      </c>
      <c r="K137" s="37" t="s">
        <v>159</v>
      </c>
      <c r="L137" s="37" t="s">
        <v>159</v>
      </c>
      <c r="M137" s="74"/>
      <c r="N137" s="78" t="str">
        <f>IFERROR((L137-K137),"n/a")</f>
        <v>n/a</v>
      </c>
      <c r="O137" s="78" t="str">
        <f t="shared" ref="O137:O141" si="39">IFERROR((L137-H137),"n/a")</f>
        <v>n/a</v>
      </c>
      <c r="P137" s="78" t="str">
        <f t="shared" ref="P137:P140" si="40">IFERROR((L137-C137),"n/a")</f>
        <v>n/a</v>
      </c>
      <c r="Q137" s="52"/>
    </row>
    <row r="138" spans="1:18" x14ac:dyDescent="0.2">
      <c r="A138" s="3"/>
      <c r="B138" s="3" t="s">
        <v>2</v>
      </c>
      <c r="C138" s="3" t="s">
        <v>159</v>
      </c>
      <c r="D138" s="3" t="s">
        <v>159</v>
      </c>
      <c r="E138" s="3" t="s">
        <v>159</v>
      </c>
      <c r="F138" s="3" t="s">
        <v>159</v>
      </c>
      <c r="G138" s="3" t="s">
        <v>159</v>
      </c>
      <c r="H138" s="3" t="s">
        <v>159</v>
      </c>
      <c r="I138" s="3" t="s">
        <v>159</v>
      </c>
      <c r="J138" s="3" t="s">
        <v>159</v>
      </c>
      <c r="K138" s="3" t="s">
        <v>159</v>
      </c>
      <c r="L138" s="3" t="s">
        <v>159</v>
      </c>
      <c r="M138" s="71"/>
      <c r="N138" s="72" t="str">
        <f t="shared" ref="N138:N141" si="41">IFERROR((L138-K138),"n/a")</f>
        <v>n/a</v>
      </c>
      <c r="O138" s="72" t="str">
        <f t="shared" si="39"/>
        <v>n/a</v>
      </c>
      <c r="P138" s="72" t="str">
        <f t="shared" si="40"/>
        <v>n/a</v>
      </c>
    </row>
    <row r="139" spans="1:18" x14ac:dyDescent="0.2">
      <c r="A139" s="37"/>
      <c r="B139" s="37" t="s">
        <v>14</v>
      </c>
      <c r="C139" s="46">
        <v>0.40500000000000003</v>
      </c>
      <c r="D139" s="46">
        <v>0.40660000000000002</v>
      </c>
      <c r="E139" s="46">
        <v>0.44130000000000003</v>
      </c>
      <c r="F139" s="46">
        <v>0.42159999999999997</v>
      </c>
      <c r="G139" s="42">
        <v>0.4415</v>
      </c>
      <c r="H139" s="42">
        <v>0.46310000000000001</v>
      </c>
      <c r="I139" s="42">
        <v>0.46560000000000001</v>
      </c>
      <c r="J139" s="42">
        <v>0.42449999999999999</v>
      </c>
      <c r="K139" s="42">
        <v>0.46229999999999999</v>
      </c>
      <c r="L139" s="42">
        <v>0.45710000000000001</v>
      </c>
      <c r="M139" s="74"/>
      <c r="N139" s="78">
        <f t="shared" si="41"/>
        <v>-5.1999999999999824E-3</v>
      </c>
      <c r="O139" s="78">
        <f t="shared" si="39"/>
        <v>-6.0000000000000053E-3</v>
      </c>
      <c r="P139" s="78">
        <f t="shared" si="40"/>
        <v>5.209999999999998E-2</v>
      </c>
      <c r="Q139" s="52"/>
    </row>
    <row r="140" spans="1:18" x14ac:dyDescent="0.2">
      <c r="A140" s="3"/>
      <c r="B140" s="3" t="s">
        <v>3</v>
      </c>
      <c r="C140" s="17">
        <v>0.47060000000000002</v>
      </c>
      <c r="D140" s="17">
        <v>0.51219999999999999</v>
      </c>
      <c r="E140" s="17">
        <v>0.55910000000000004</v>
      </c>
      <c r="F140" s="17">
        <v>0.622</v>
      </c>
      <c r="G140" s="5">
        <v>0.64290000000000003</v>
      </c>
      <c r="H140" s="5">
        <v>0.53620000000000001</v>
      </c>
      <c r="I140" s="5">
        <v>0.6038</v>
      </c>
      <c r="J140" s="5">
        <v>0.49759999999999999</v>
      </c>
      <c r="K140" s="5">
        <v>0.48420000000000002</v>
      </c>
      <c r="L140" s="5">
        <v>0.4481</v>
      </c>
      <c r="M140" s="71"/>
      <c r="N140" s="72">
        <f t="shared" si="41"/>
        <v>-3.6100000000000021E-2</v>
      </c>
      <c r="O140" s="72">
        <f t="shared" si="39"/>
        <v>-8.8100000000000012E-2</v>
      </c>
      <c r="P140" s="72">
        <f t="shared" si="40"/>
        <v>-2.250000000000002E-2</v>
      </c>
    </row>
    <row r="141" spans="1:18" x14ac:dyDescent="0.2">
      <c r="A141" s="37"/>
      <c r="B141" s="37" t="s">
        <v>4</v>
      </c>
      <c r="C141" s="46">
        <v>9.1499999999999998E-2</v>
      </c>
      <c r="D141" s="46">
        <v>6.5500000000000003E-2</v>
      </c>
      <c r="E141" s="46">
        <v>0.1075</v>
      </c>
      <c r="F141" s="46">
        <v>0.13170000000000001</v>
      </c>
      <c r="G141" s="42">
        <v>6.2700000000000006E-2</v>
      </c>
      <c r="H141" s="42">
        <v>8.09E-2</v>
      </c>
      <c r="I141" s="42">
        <v>7.9699999999999993E-2</v>
      </c>
      <c r="J141" s="42">
        <v>7.6899999999999996E-2</v>
      </c>
      <c r="K141" s="42">
        <v>7.4399999999999994E-2</v>
      </c>
      <c r="L141" s="42">
        <v>0.1288</v>
      </c>
      <c r="M141" s="74"/>
      <c r="N141" s="78">
        <f t="shared" si="41"/>
        <v>5.4400000000000004E-2</v>
      </c>
      <c r="O141" s="78">
        <f t="shared" si="39"/>
        <v>4.7899999999999998E-2</v>
      </c>
      <c r="P141" s="78">
        <f>IFERROR((L141-C141),"n/a")</f>
        <v>3.73E-2</v>
      </c>
      <c r="Q141" s="52"/>
    </row>
    <row r="142" spans="1:18" x14ac:dyDescent="0.2">
      <c r="D142" s="3"/>
      <c r="E142" s="17"/>
      <c r="F142" s="17"/>
      <c r="G142" s="5"/>
      <c r="H142" s="5"/>
      <c r="I142" s="5"/>
      <c r="J142" s="5"/>
      <c r="K142" s="5"/>
      <c r="L142" s="5"/>
      <c r="M142" s="66"/>
      <c r="O142" s="21"/>
      <c r="P142" s="21"/>
    </row>
    <row r="143" spans="1:18" x14ac:dyDescent="0.2">
      <c r="A143" s="13" t="s">
        <v>27</v>
      </c>
      <c r="B143" s="13"/>
      <c r="C143" s="13"/>
      <c r="D143" s="2"/>
      <c r="E143" s="2"/>
      <c r="F143" s="2"/>
      <c r="G143" s="2"/>
      <c r="H143" s="2"/>
      <c r="I143" s="2"/>
      <c r="J143" s="2"/>
      <c r="K143" s="2"/>
      <c r="L143" s="2"/>
      <c r="M143" s="22"/>
      <c r="O143" s="16"/>
      <c r="P143" s="16"/>
    </row>
    <row r="144" spans="1:18" x14ac:dyDescent="0.2">
      <c r="A144" s="45" t="s">
        <v>1</v>
      </c>
      <c r="B144" s="45"/>
      <c r="C144" s="37"/>
      <c r="D144" s="52"/>
      <c r="E144" s="47"/>
      <c r="F144" s="47"/>
      <c r="G144" s="47"/>
      <c r="H144" s="47"/>
      <c r="I144" s="47"/>
      <c r="J144" s="47"/>
      <c r="K144" s="47"/>
      <c r="L144" s="47"/>
      <c r="M144" s="67"/>
      <c r="N144" s="48"/>
      <c r="O144" s="48"/>
      <c r="P144" s="48"/>
      <c r="Q144" s="52"/>
    </row>
    <row r="145" spans="1:17" x14ac:dyDescent="0.2">
      <c r="A145" s="3"/>
      <c r="B145" s="3" t="s">
        <v>0</v>
      </c>
      <c r="C145" s="6">
        <v>1</v>
      </c>
      <c r="D145" s="6">
        <v>1</v>
      </c>
      <c r="E145" s="6">
        <v>1</v>
      </c>
      <c r="F145" s="6">
        <v>1</v>
      </c>
      <c r="G145" s="6">
        <v>1</v>
      </c>
      <c r="H145" s="6">
        <v>1</v>
      </c>
      <c r="I145" s="6">
        <v>1</v>
      </c>
      <c r="J145" s="6">
        <v>1</v>
      </c>
      <c r="K145" s="6">
        <v>1</v>
      </c>
      <c r="L145" s="6">
        <v>1</v>
      </c>
      <c r="M145" s="71"/>
      <c r="N145" s="72">
        <f>IFERROR((L145-K145),"n/a")</f>
        <v>0</v>
      </c>
      <c r="O145" s="72">
        <f>IFERROR((L145-H145),"n/a")</f>
        <v>0</v>
      </c>
      <c r="P145" s="72">
        <f>IFERROR((L145-C145),"n/a")</f>
        <v>0</v>
      </c>
    </row>
    <row r="146" spans="1:17" x14ac:dyDescent="0.2">
      <c r="A146" s="3"/>
      <c r="B146" s="3" t="s">
        <v>18</v>
      </c>
      <c r="C146" s="5">
        <v>0.65</v>
      </c>
      <c r="D146" s="5">
        <v>0.65</v>
      </c>
      <c r="E146" s="5">
        <v>0.77800000000000002</v>
      </c>
      <c r="F146" s="5">
        <v>0.68700000000000006</v>
      </c>
      <c r="G146" s="5">
        <v>0.66700000000000004</v>
      </c>
      <c r="H146" s="5">
        <v>0.66300000000000003</v>
      </c>
      <c r="I146" s="5">
        <v>0.61499999999999999</v>
      </c>
      <c r="J146" s="5">
        <v>0.66700000000000004</v>
      </c>
      <c r="K146" s="5">
        <v>0.61</v>
      </c>
      <c r="L146" s="5">
        <v>0.628</v>
      </c>
      <c r="M146" s="71"/>
      <c r="N146" s="72">
        <f t="shared" ref="N146:N148" si="42">IFERROR((L146-K146),"n/a")</f>
        <v>1.8000000000000016E-2</v>
      </c>
      <c r="O146" s="72">
        <f t="shared" ref="O146:O148" si="43">IFERROR((L146-H146),"n/a")</f>
        <v>-3.5000000000000031E-2</v>
      </c>
      <c r="P146" s="72">
        <f t="shared" ref="P146:P148" si="44">IFERROR((L146-C146),"n/a")</f>
        <v>-2.200000000000002E-2</v>
      </c>
    </row>
    <row r="147" spans="1:17" x14ac:dyDescent="0.2">
      <c r="A147" s="3"/>
      <c r="B147" s="3" t="s">
        <v>20</v>
      </c>
      <c r="C147" s="5">
        <v>0.11700000000000001</v>
      </c>
      <c r="D147" s="5">
        <v>0.106</v>
      </c>
      <c r="E147" s="5">
        <v>7.3999999999999996E-2</v>
      </c>
      <c r="F147" s="5">
        <v>0.104</v>
      </c>
      <c r="G147" s="5">
        <v>0.151</v>
      </c>
      <c r="H147" s="5">
        <v>0.151</v>
      </c>
      <c r="I147" s="5">
        <v>0.14499999999999999</v>
      </c>
      <c r="J147" s="5">
        <v>0.21099999999999999</v>
      </c>
      <c r="K147" s="5">
        <v>0.2</v>
      </c>
      <c r="L147" s="5">
        <v>0.23</v>
      </c>
      <c r="M147" s="71"/>
      <c r="N147" s="72">
        <f t="shared" si="42"/>
        <v>0.03</v>
      </c>
      <c r="O147" s="72">
        <f t="shared" si="43"/>
        <v>7.9000000000000015E-2</v>
      </c>
      <c r="P147" s="72">
        <f t="shared" si="44"/>
        <v>0.113</v>
      </c>
    </row>
    <row r="148" spans="1:17" x14ac:dyDescent="0.2">
      <c r="A148" s="3"/>
      <c r="B148" s="3" t="s">
        <v>46</v>
      </c>
      <c r="C148" s="5">
        <v>0.23300000000000001</v>
      </c>
      <c r="D148" s="5">
        <v>0.24399999999999999</v>
      </c>
      <c r="E148" s="5">
        <v>0.14799999999999999</v>
      </c>
      <c r="F148" s="5">
        <v>0.20899999999999999</v>
      </c>
      <c r="G148" s="5">
        <v>0.183</v>
      </c>
      <c r="H148" s="5">
        <v>0.186</v>
      </c>
      <c r="I148" s="5">
        <v>0.23899999999999999</v>
      </c>
      <c r="J148" s="5">
        <v>0.123</v>
      </c>
      <c r="K148" s="5">
        <v>0.19</v>
      </c>
      <c r="L148" s="5">
        <v>0.14199999999999999</v>
      </c>
      <c r="M148" s="71"/>
      <c r="N148" s="72">
        <f t="shared" si="42"/>
        <v>-4.8000000000000015E-2</v>
      </c>
      <c r="O148" s="72">
        <f t="shared" si="43"/>
        <v>-4.4000000000000011E-2</v>
      </c>
      <c r="P148" s="72">
        <f t="shared" si="44"/>
        <v>-9.1000000000000025E-2</v>
      </c>
    </row>
    <row r="149" spans="1:17" x14ac:dyDescent="0.2">
      <c r="A149" s="45" t="s">
        <v>2</v>
      </c>
      <c r="B149" s="45"/>
      <c r="C149" s="37"/>
      <c r="D149" s="52"/>
      <c r="E149" s="47"/>
      <c r="F149" s="47"/>
      <c r="G149" s="47"/>
      <c r="H149" s="47"/>
      <c r="I149" s="47"/>
      <c r="J149" s="47"/>
      <c r="K149" s="47"/>
      <c r="L149" s="47"/>
      <c r="M149" s="67"/>
      <c r="N149" s="45"/>
      <c r="O149" s="41"/>
      <c r="P149" s="41"/>
      <c r="Q149" s="52"/>
    </row>
    <row r="150" spans="1:17" x14ac:dyDescent="0.2">
      <c r="A150" s="3"/>
      <c r="B150" s="3" t="s">
        <v>0</v>
      </c>
      <c r="C150" s="6">
        <v>1</v>
      </c>
      <c r="D150" s="6">
        <v>1</v>
      </c>
      <c r="E150" s="6">
        <v>1</v>
      </c>
      <c r="F150" s="6">
        <v>1</v>
      </c>
      <c r="G150" s="6">
        <v>1</v>
      </c>
      <c r="H150" s="6">
        <v>1</v>
      </c>
      <c r="I150" s="6">
        <v>1</v>
      </c>
      <c r="J150" s="6">
        <v>1</v>
      </c>
      <c r="K150" s="6">
        <v>1</v>
      </c>
      <c r="L150" s="6">
        <v>1</v>
      </c>
      <c r="M150" s="68"/>
      <c r="N150" s="72">
        <f>IFERROR((L150-K150),"n/a")</f>
        <v>0</v>
      </c>
      <c r="O150" s="72">
        <f>IFERROR((L150-H150),"n/a")</f>
        <v>0</v>
      </c>
      <c r="P150" s="72">
        <f>IFERROR((L150-C150),"n/a")</f>
        <v>0</v>
      </c>
    </row>
    <row r="151" spans="1:17" x14ac:dyDescent="0.2">
      <c r="A151" s="3"/>
      <c r="B151" s="3" t="s">
        <v>18</v>
      </c>
      <c r="C151" s="6">
        <v>0.623</v>
      </c>
      <c r="D151" s="6">
        <v>0.60499999999999998</v>
      </c>
      <c r="E151" s="5">
        <v>0.68500000000000005</v>
      </c>
      <c r="F151" s="5">
        <v>0.67800000000000005</v>
      </c>
      <c r="G151" s="5">
        <v>0.66100000000000003</v>
      </c>
      <c r="H151" s="5">
        <v>0.63200000000000001</v>
      </c>
      <c r="I151" s="5">
        <v>0.41099999999999998</v>
      </c>
      <c r="J151" s="5">
        <v>0.32200000000000001</v>
      </c>
      <c r="K151" s="5">
        <v>0.498</v>
      </c>
      <c r="L151" s="5">
        <v>0.54300000000000004</v>
      </c>
      <c r="M151" s="66"/>
      <c r="N151" s="72">
        <f t="shared" ref="N151:N153" si="45">IFERROR((L151-K151),"n/a")</f>
        <v>4.500000000000004E-2</v>
      </c>
      <c r="O151" s="72">
        <f>IFERROR((L151-H151),"n/a")</f>
        <v>-8.8999999999999968E-2</v>
      </c>
      <c r="P151" s="72">
        <f t="shared" ref="P151:P153" si="46">IFERROR((L151-C151),"n/a")</f>
        <v>-7.999999999999996E-2</v>
      </c>
    </row>
    <row r="152" spans="1:17" x14ac:dyDescent="0.2">
      <c r="A152" s="3"/>
      <c r="B152" s="3" t="s">
        <v>20</v>
      </c>
      <c r="C152" s="6">
        <v>0.126</v>
      </c>
      <c r="D152" s="6">
        <v>0.14299999999999999</v>
      </c>
      <c r="E152" s="5">
        <v>0.10100000000000001</v>
      </c>
      <c r="F152" s="5">
        <v>0.13600000000000001</v>
      </c>
      <c r="G152" s="5">
        <v>0.127</v>
      </c>
      <c r="H152" s="5">
        <v>0.158</v>
      </c>
      <c r="I152" s="5">
        <v>8.5999999999999993E-2</v>
      </c>
      <c r="J152" s="5">
        <v>7.4999999999999997E-2</v>
      </c>
      <c r="K152" s="5">
        <v>0.112</v>
      </c>
      <c r="L152" s="5">
        <v>0.126</v>
      </c>
      <c r="M152" s="66"/>
      <c r="N152" s="72">
        <f t="shared" si="45"/>
        <v>1.3999999999999999E-2</v>
      </c>
      <c r="O152" s="72">
        <f t="shared" ref="O152:O153" si="47">IFERROR((L152-H152),"n/a")</f>
        <v>-3.2000000000000001E-2</v>
      </c>
      <c r="P152" s="72">
        <f t="shared" si="46"/>
        <v>0</v>
      </c>
    </row>
    <row r="153" spans="1:17" x14ac:dyDescent="0.2">
      <c r="A153" s="3"/>
      <c r="B153" s="3" t="s">
        <v>46</v>
      </c>
      <c r="C153" s="6">
        <v>0.251</v>
      </c>
      <c r="D153" s="6">
        <v>0.251</v>
      </c>
      <c r="E153" s="5">
        <v>0.21299999999999999</v>
      </c>
      <c r="F153" s="5">
        <v>0.186</v>
      </c>
      <c r="G153" s="5">
        <v>0.21199999999999999</v>
      </c>
      <c r="H153" s="5">
        <v>0.21099999999999999</v>
      </c>
      <c r="I153" s="5">
        <v>0.503</v>
      </c>
      <c r="J153" s="5">
        <v>0.60299999999999998</v>
      </c>
      <c r="K153" s="5">
        <v>0.39</v>
      </c>
      <c r="L153" s="5">
        <v>0.33100000000000002</v>
      </c>
      <c r="M153" s="66"/>
      <c r="N153" s="72">
        <f t="shared" si="45"/>
        <v>-5.8999999999999997E-2</v>
      </c>
      <c r="O153" s="72">
        <f t="shared" si="47"/>
        <v>0.12000000000000002</v>
      </c>
      <c r="P153" s="72">
        <f t="shared" si="46"/>
        <v>8.0000000000000016E-2</v>
      </c>
    </row>
    <row r="154" spans="1:17" x14ac:dyDescent="0.2">
      <c r="A154" s="45" t="s">
        <v>14</v>
      </c>
      <c r="B154" s="45"/>
      <c r="C154" s="37"/>
      <c r="D154" s="52"/>
      <c r="E154" s="47"/>
      <c r="F154" s="47"/>
      <c r="G154" s="47"/>
      <c r="H154" s="47"/>
      <c r="I154" s="47"/>
      <c r="J154" s="47"/>
      <c r="K154" s="47"/>
      <c r="L154" s="47"/>
      <c r="M154" s="67"/>
      <c r="N154" s="45"/>
      <c r="O154" s="41"/>
      <c r="P154" s="41"/>
      <c r="Q154" s="52"/>
    </row>
    <row r="155" spans="1:17" x14ac:dyDescent="0.2">
      <c r="A155" s="3"/>
      <c r="B155" s="3" t="s">
        <v>0</v>
      </c>
      <c r="C155" s="6">
        <v>1</v>
      </c>
      <c r="D155" s="6">
        <v>1</v>
      </c>
      <c r="E155" s="6">
        <v>1</v>
      </c>
      <c r="F155" s="6">
        <v>1</v>
      </c>
      <c r="G155" s="6">
        <v>1</v>
      </c>
      <c r="H155" s="6">
        <v>1</v>
      </c>
      <c r="I155" s="6">
        <v>1</v>
      </c>
      <c r="J155" s="6">
        <v>1</v>
      </c>
      <c r="K155" s="6">
        <v>1</v>
      </c>
      <c r="L155" s="6">
        <v>1</v>
      </c>
      <c r="M155" s="68"/>
      <c r="N155" s="72">
        <f>IFERROR((L155-K155),"n/a")</f>
        <v>0</v>
      </c>
      <c r="O155" s="72">
        <f>IFERROR((L155-H155),"n/a")</f>
        <v>0</v>
      </c>
      <c r="P155" s="72">
        <f>IFERROR((L155-C155),"n/a")</f>
        <v>0</v>
      </c>
    </row>
    <row r="156" spans="1:17" x14ac:dyDescent="0.2">
      <c r="A156" s="3"/>
      <c r="B156" s="3" t="s">
        <v>18</v>
      </c>
      <c r="C156" s="6">
        <v>0.88100000000000001</v>
      </c>
      <c r="D156" s="6">
        <v>0.86699999999999999</v>
      </c>
      <c r="E156" s="5">
        <v>0.85899999999999999</v>
      </c>
      <c r="F156" s="5">
        <v>0.84299999999999997</v>
      </c>
      <c r="G156" s="5">
        <v>0.84</v>
      </c>
      <c r="H156" s="5">
        <v>0.83099999999999996</v>
      </c>
      <c r="I156" s="5">
        <v>0.82499999999999996</v>
      </c>
      <c r="J156" s="5">
        <v>0.83799999999999997</v>
      </c>
      <c r="K156" s="5">
        <v>0.83199999999999996</v>
      </c>
      <c r="L156" s="5">
        <v>0.83599999999999997</v>
      </c>
      <c r="M156" s="66"/>
      <c r="N156" s="72">
        <f t="shared" ref="N156:N158" si="48">IFERROR((L156-K156),"n/a")</f>
        <v>4.0000000000000036E-3</v>
      </c>
      <c r="O156" s="72">
        <f>IFERROR((L156-H156),"n/a")</f>
        <v>5.0000000000000044E-3</v>
      </c>
      <c r="P156" s="72">
        <f t="shared" ref="P156:P158" si="49">IFERROR((L156-C156),"n/a")</f>
        <v>-4.500000000000004E-2</v>
      </c>
    </row>
    <row r="157" spans="1:17" x14ac:dyDescent="0.2">
      <c r="A157" s="3"/>
      <c r="B157" s="3" t="s">
        <v>20</v>
      </c>
      <c r="C157" s="6">
        <v>4.8000000000000001E-2</v>
      </c>
      <c r="D157" s="6">
        <v>5.8999999999999997E-2</v>
      </c>
      <c r="E157" s="5">
        <v>7.0999999999999994E-2</v>
      </c>
      <c r="F157" s="5">
        <v>8.7999999999999995E-2</v>
      </c>
      <c r="G157" s="5">
        <v>9.2999999999999999E-2</v>
      </c>
      <c r="H157" s="5">
        <v>0.11700000000000001</v>
      </c>
      <c r="I157" s="5">
        <v>0.126</v>
      </c>
      <c r="J157" s="5">
        <v>0.126</v>
      </c>
      <c r="K157" s="5">
        <v>0.13200000000000001</v>
      </c>
      <c r="L157" s="5">
        <v>0.126</v>
      </c>
      <c r="M157" s="66"/>
      <c r="N157" s="72">
        <f t="shared" si="48"/>
        <v>-6.0000000000000053E-3</v>
      </c>
      <c r="O157" s="72">
        <f t="shared" ref="O157:O158" si="50">IFERROR((L157-H157),"n/a")</f>
        <v>8.9999999999999941E-3</v>
      </c>
      <c r="P157" s="72">
        <f t="shared" si="49"/>
        <v>7.8E-2</v>
      </c>
    </row>
    <row r="158" spans="1:17" x14ac:dyDescent="0.2">
      <c r="A158" s="3"/>
      <c r="B158" s="3" t="s">
        <v>46</v>
      </c>
      <c r="C158" s="6">
        <v>7.0999999999999994E-2</v>
      </c>
      <c r="D158" s="6">
        <v>7.4999999999999997E-2</v>
      </c>
      <c r="E158" s="5">
        <v>7.0999999999999994E-2</v>
      </c>
      <c r="F158" s="5">
        <v>6.9000000000000006E-2</v>
      </c>
      <c r="G158" s="5">
        <v>6.7000000000000004E-2</v>
      </c>
      <c r="H158" s="5">
        <v>5.0999999999999997E-2</v>
      </c>
      <c r="I158" s="5">
        <v>4.8000000000000001E-2</v>
      </c>
      <c r="J158" s="5">
        <v>3.5999999999999997E-2</v>
      </c>
      <c r="K158" s="5">
        <v>3.6999999999999998E-2</v>
      </c>
      <c r="L158" s="5">
        <v>3.7999999999999999E-2</v>
      </c>
      <c r="M158" s="66"/>
      <c r="N158" s="72">
        <f t="shared" si="48"/>
        <v>1.0000000000000009E-3</v>
      </c>
      <c r="O158" s="72">
        <f t="shared" si="50"/>
        <v>-1.2999999999999998E-2</v>
      </c>
      <c r="P158" s="72">
        <f t="shared" si="49"/>
        <v>-3.2999999999999995E-2</v>
      </c>
    </row>
    <row r="159" spans="1:17" x14ac:dyDescent="0.2">
      <c r="A159" s="45" t="s">
        <v>3</v>
      </c>
      <c r="B159" s="45"/>
      <c r="C159" s="37"/>
      <c r="D159" s="52"/>
      <c r="E159" s="47"/>
      <c r="F159" s="47"/>
      <c r="G159" s="47"/>
      <c r="H159" s="47"/>
      <c r="I159" s="47"/>
      <c r="J159" s="47"/>
      <c r="K159" s="47"/>
      <c r="L159" s="47"/>
      <c r="M159" s="67"/>
      <c r="N159" s="45"/>
      <c r="O159" s="41"/>
      <c r="P159" s="41"/>
      <c r="Q159" s="52"/>
    </row>
    <row r="160" spans="1:17" x14ac:dyDescent="0.2">
      <c r="A160" s="3"/>
      <c r="B160" s="3" t="s">
        <v>0</v>
      </c>
      <c r="C160" s="6">
        <v>1</v>
      </c>
      <c r="D160" s="6">
        <v>1</v>
      </c>
      <c r="E160" s="6">
        <v>1</v>
      </c>
      <c r="F160" s="6">
        <v>1</v>
      </c>
      <c r="G160" s="6">
        <v>1</v>
      </c>
      <c r="H160" s="6">
        <v>1</v>
      </c>
      <c r="I160" s="6">
        <v>1</v>
      </c>
      <c r="J160" s="6">
        <v>1</v>
      </c>
      <c r="K160" s="6">
        <v>1</v>
      </c>
      <c r="L160" s="6">
        <v>1</v>
      </c>
      <c r="M160" s="68"/>
      <c r="N160" s="72">
        <f>IFERROR((L160-K160),"n/a")</f>
        <v>0</v>
      </c>
      <c r="O160" s="72">
        <f>IFERROR((L160-H160),"n/a")</f>
        <v>0</v>
      </c>
      <c r="P160" s="72">
        <f>IFERROR((L160-C160),"n/a")</f>
        <v>0</v>
      </c>
    </row>
    <row r="161" spans="1:18" x14ac:dyDescent="0.2">
      <c r="A161" s="3"/>
      <c r="B161" s="3" t="s">
        <v>18</v>
      </c>
      <c r="C161" s="6">
        <v>0.91200000000000003</v>
      </c>
      <c r="D161" s="6">
        <v>0.878</v>
      </c>
      <c r="E161" s="5">
        <v>0.90300000000000002</v>
      </c>
      <c r="F161" s="5">
        <v>0.90200000000000002</v>
      </c>
      <c r="G161" s="5">
        <v>0.92900000000000005</v>
      </c>
      <c r="H161" s="5">
        <v>0.92800000000000005</v>
      </c>
      <c r="I161" s="5">
        <v>0.90600000000000003</v>
      </c>
      <c r="J161" s="5">
        <v>0.83599999999999997</v>
      </c>
      <c r="K161" s="5">
        <v>0.83299999999999996</v>
      </c>
      <c r="L161" s="5">
        <v>0.78800000000000003</v>
      </c>
      <c r="M161" s="66"/>
      <c r="N161" s="72">
        <f t="shared" ref="N161:N163" si="51">IFERROR((L161-K161),"n/a")</f>
        <v>-4.4999999999999929E-2</v>
      </c>
      <c r="O161" s="72">
        <f>IFERROR((L161-H161),"n/a")</f>
        <v>-0.14000000000000001</v>
      </c>
      <c r="P161" s="72">
        <f t="shared" ref="P161:P163" si="52">IFERROR((L161-C161),"n/a")</f>
        <v>-0.124</v>
      </c>
    </row>
    <row r="162" spans="1:18" x14ac:dyDescent="0.2">
      <c r="A162" s="3"/>
      <c r="B162" s="3" t="s">
        <v>20</v>
      </c>
      <c r="C162" s="6">
        <v>1.4999999999999999E-2</v>
      </c>
      <c r="D162" s="6">
        <v>6.0999999999999999E-2</v>
      </c>
      <c r="E162" s="5">
        <v>6.5000000000000002E-2</v>
      </c>
      <c r="F162" s="5">
        <v>6.0999999999999999E-2</v>
      </c>
      <c r="G162" s="5">
        <v>4.1000000000000002E-2</v>
      </c>
      <c r="H162" s="5">
        <v>7.1999999999999995E-2</v>
      </c>
      <c r="I162" s="5">
        <v>7.4999999999999997E-2</v>
      </c>
      <c r="J162" s="5">
        <v>0.14000000000000001</v>
      </c>
      <c r="K162" s="5">
        <v>0.14899999999999999</v>
      </c>
      <c r="L162" s="5">
        <v>0.19800000000000001</v>
      </c>
      <c r="M162" s="66"/>
      <c r="N162" s="72">
        <f t="shared" si="51"/>
        <v>4.9000000000000016E-2</v>
      </c>
      <c r="O162" s="72">
        <f t="shared" ref="O162:O163" si="53">IFERROR((L162-H162),"n/a")</f>
        <v>0.126</v>
      </c>
      <c r="P162" s="72">
        <f t="shared" si="52"/>
        <v>0.183</v>
      </c>
    </row>
    <row r="163" spans="1:18" x14ac:dyDescent="0.2">
      <c r="A163" s="3"/>
      <c r="B163" s="3" t="s">
        <v>46</v>
      </c>
      <c r="C163" s="6">
        <v>7.3999999999999996E-2</v>
      </c>
      <c r="D163" s="6">
        <v>6.0999999999999999E-2</v>
      </c>
      <c r="E163" s="5">
        <v>3.2000000000000001E-2</v>
      </c>
      <c r="F163" s="5">
        <v>3.6999999999999998E-2</v>
      </c>
      <c r="G163" s="5">
        <v>3.1E-2</v>
      </c>
      <c r="H163" s="5">
        <v>0</v>
      </c>
      <c r="I163" s="5">
        <v>1.9E-2</v>
      </c>
      <c r="J163" s="5">
        <v>2.4E-2</v>
      </c>
      <c r="K163" s="5">
        <v>1.7999999999999999E-2</v>
      </c>
      <c r="L163" s="5">
        <v>1.4E-2</v>
      </c>
      <c r="M163" s="66"/>
      <c r="N163" s="72">
        <f t="shared" si="51"/>
        <v>-3.9999999999999983E-3</v>
      </c>
      <c r="O163" s="72">
        <f t="shared" si="53"/>
        <v>1.4E-2</v>
      </c>
      <c r="P163" s="72">
        <f t="shared" si="52"/>
        <v>-0.06</v>
      </c>
    </row>
    <row r="164" spans="1:18" x14ac:dyDescent="0.2">
      <c r="A164" s="45" t="s">
        <v>4</v>
      </c>
      <c r="B164" s="45"/>
      <c r="C164" s="37"/>
      <c r="D164" s="52"/>
      <c r="E164" s="47"/>
      <c r="F164" s="47"/>
      <c r="G164" s="47"/>
      <c r="H164" s="47"/>
      <c r="I164" s="47"/>
      <c r="J164" s="47"/>
      <c r="K164" s="47"/>
      <c r="L164" s="47"/>
      <c r="M164" s="67"/>
      <c r="N164" s="45"/>
      <c r="O164" s="41"/>
      <c r="P164" s="41"/>
      <c r="Q164" s="52"/>
    </row>
    <row r="165" spans="1:18" x14ac:dyDescent="0.2">
      <c r="A165" s="3"/>
      <c r="B165" s="3" t="s">
        <v>0</v>
      </c>
      <c r="C165" s="5">
        <v>1</v>
      </c>
      <c r="D165" s="5">
        <v>1</v>
      </c>
      <c r="E165" s="5">
        <v>1</v>
      </c>
      <c r="F165" s="5">
        <v>1</v>
      </c>
      <c r="G165" s="5">
        <v>1</v>
      </c>
      <c r="H165" s="5">
        <v>1</v>
      </c>
      <c r="I165" s="5">
        <v>1</v>
      </c>
      <c r="J165" s="5">
        <v>1</v>
      </c>
      <c r="K165" s="5">
        <v>1</v>
      </c>
      <c r="L165" s="5">
        <v>1</v>
      </c>
      <c r="M165" s="66"/>
      <c r="N165" s="72">
        <f>IFERROR((L165-K165),"n/a")</f>
        <v>0</v>
      </c>
      <c r="O165" s="72">
        <f>IFERROR((L165-H165),"n/a")</f>
        <v>0</v>
      </c>
      <c r="P165" s="72">
        <f>IFERROR((L165-C165),"n/a")</f>
        <v>0</v>
      </c>
    </row>
    <row r="166" spans="1:18" x14ac:dyDescent="0.2">
      <c r="A166" s="3"/>
      <c r="B166" s="3" t="s">
        <v>18</v>
      </c>
      <c r="C166" s="5">
        <v>0.34</v>
      </c>
      <c r="D166" s="5">
        <v>0.51800000000000002</v>
      </c>
      <c r="E166" s="5">
        <v>0.61299999999999999</v>
      </c>
      <c r="F166" s="5">
        <v>0.66300000000000003</v>
      </c>
      <c r="G166" s="5">
        <v>0.60499999999999998</v>
      </c>
      <c r="H166" s="5">
        <v>0.63900000000000001</v>
      </c>
      <c r="I166" s="5">
        <v>0.62</v>
      </c>
      <c r="J166" s="5">
        <v>0.53200000000000003</v>
      </c>
      <c r="K166" s="5">
        <v>0.61499999999999999</v>
      </c>
      <c r="L166" s="5">
        <v>0.57399999999999995</v>
      </c>
      <c r="M166" s="66"/>
      <c r="N166" s="72">
        <f t="shared" ref="N166:N168" si="54">IFERROR((L166-K166),"n/a")</f>
        <v>-4.1000000000000036E-2</v>
      </c>
      <c r="O166" s="72">
        <f t="shared" ref="O166:O168" si="55">IFERROR((L166-H166),"n/a")</f>
        <v>-6.5000000000000058E-2</v>
      </c>
      <c r="P166" s="72">
        <f t="shared" ref="P166:P168" si="56">IFERROR((L166-C166),"n/a")</f>
        <v>0.23399999999999993</v>
      </c>
    </row>
    <row r="167" spans="1:18" x14ac:dyDescent="0.2">
      <c r="A167" s="3"/>
      <c r="B167" s="3" t="s">
        <v>20</v>
      </c>
      <c r="C167" s="5">
        <v>0.11799999999999999</v>
      </c>
      <c r="D167" s="5">
        <v>7.0999999999999994E-2</v>
      </c>
      <c r="E167" s="5">
        <v>9.7000000000000003E-2</v>
      </c>
      <c r="F167" s="5">
        <v>6.3E-2</v>
      </c>
      <c r="G167" s="5">
        <v>0.129</v>
      </c>
      <c r="H167" s="5">
        <v>0.188</v>
      </c>
      <c r="I167" s="5">
        <v>0.11799999999999999</v>
      </c>
      <c r="J167" s="5">
        <v>0.16600000000000001</v>
      </c>
      <c r="K167" s="5">
        <v>0.126</v>
      </c>
      <c r="L167" s="5">
        <v>0.16900000000000001</v>
      </c>
      <c r="M167" s="66"/>
      <c r="N167" s="72">
        <f t="shared" si="54"/>
        <v>4.300000000000001E-2</v>
      </c>
      <c r="O167" s="72">
        <f t="shared" si="55"/>
        <v>-1.8999999999999989E-2</v>
      </c>
      <c r="P167" s="72">
        <f>IFERROR((L167-C167),"n/a")</f>
        <v>5.1000000000000018E-2</v>
      </c>
    </row>
    <row r="168" spans="1:18" x14ac:dyDescent="0.2">
      <c r="A168" s="3"/>
      <c r="B168" s="3" t="s">
        <v>46</v>
      </c>
      <c r="C168" s="5">
        <v>0.54200000000000004</v>
      </c>
      <c r="D168" s="5">
        <v>0.41099999999999998</v>
      </c>
      <c r="E168" s="5">
        <v>0.28999999999999998</v>
      </c>
      <c r="F168" s="5">
        <v>0.27300000000000002</v>
      </c>
      <c r="G168" s="5">
        <v>0.26600000000000001</v>
      </c>
      <c r="H168" s="5">
        <v>0.17299999999999999</v>
      </c>
      <c r="I168" s="5">
        <v>0.26200000000000001</v>
      </c>
      <c r="J168" s="5">
        <v>0.30099999999999999</v>
      </c>
      <c r="K168" s="5">
        <v>0.25900000000000001</v>
      </c>
      <c r="L168" s="5">
        <v>0.25800000000000001</v>
      </c>
      <c r="M168" s="66"/>
      <c r="N168" s="72">
        <f t="shared" si="54"/>
        <v>-1.0000000000000009E-3</v>
      </c>
      <c r="O168" s="72">
        <f t="shared" si="55"/>
        <v>8.500000000000002E-2</v>
      </c>
      <c r="P168" s="72">
        <f t="shared" si="56"/>
        <v>-0.28400000000000003</v>
      </c>
    </row>
    <row r="169" spans="1:18" x14ac:dyDescent="0.2">
      <c r="D169" s="3"/>
      <c r="E169" s="5"/>
      <c r="F169" s="5"/>
      <c r="G169" s="5"/>
      <c r="H169" s="5"/>
      <c r="I169" s="5"/>
      <c r="J169" s="5"/>
      <c r="K169" s="5"/>
      <c r="L169" s="5"/>
      <c r="M169" s="66"/>
      <c r="O169" s="21"/>
      <c r="P169" s="21"/>
    </row>
    <row r="170" spans="1:18" ht="15.75" x14ac:dyDescent="0.25">
      <c r="A170" s="15" t="s">
        <v>96</v>
      </c>
      <c r="B170" s="15"/>
      <c r="C170" s="15"/>
      <c r="D170" s="2"/>
      <c r="E170" s="2"/>
      <c r="F170" s="2"/>
      <c r="G170" s="2"/>
      <c r="H170" s="2"/>
      <c r="I170" s="2"/>
      <c r="J170" s="2"/>
      <c r="K170" s="2"/>
      <c r="L170" s="2"/>
      <c r="M170" s="22"/>
    </row>
    <row r="171" spans="1:18" x14ac:dyDescent="0.2">
      <c r="D171" s="16" t="s">
        <v>5</v>
      </c>
      <c r="E171" s="1"/>
      <c r="F171" s="1"/>
      <c r="G171" s="1"/>
      <c r="H171" s="1"/>
      <c r="I171" s="1"/>
      <c r="J171" s="1"/>
      <c r="K171" s="1"/>
      <c r="L171" s="1"/>
      <c r="M171" s="26" t="s">
        <v>36</v>
      </c>
      <c r="N171" s="59" t="s">
        <v>150</v>
      </c>
      <c r="O171" s="16" t="s">
        <v>152</v>
      </c>
      <c r="P171" s="1"/>
      <c r="Q171" s="59" t="s">
        <v>153</v>
      </c>
      <c r="R171" s="59"/>
    </row>
    <row r="172" spans="1:18" x14ac:dyDescent="0.2">
      <c r="A172" s="10" t="s">
        <v>33</v>
      </c>
      <c r="B172" s="10"/>
      <c r="C172" s="9">
        <v>2017</v>
      </c>
      <c r="D172" s="9">
        <v>2018</v>
      </c>
      <c r="E172" s="9">
        <v>2019</v>
      </c>
      <c r="F172" s="9">
        <v>2020</v>
      </c>
      <c r="G172" s="9">
        <v>2021</v>
      </c>
      <c r="H172" s="9">
        <v>2022</v>
      </c>
      <c r="I172" s="9">
        <v>2023</v>
      </c>
      <c r="J172" s="9">
        <v>2024</v>
      </c>
      <c r="K172" s="9">
        <v>2025</v>
      </c>
      <c r="L172" s="9">
        <v>2026</v>
      </c>
      <c r="M172" s="56" t="s">
        <v>151</v>
      </c>
      <c r="N172" s="83"/>
      <c r="O172" s="27" t="s">
        <v>154</v>
      </c>
      <c r="P172" s="27" t="s">
        <v>155</v>
      </c>
      <c r="Q172" s="62" t="s">
        <v>156</v>
      </c>
      <c r="R172" s="59"/>
    </row>
    <row r="173" spans="1:18" x14ac:dyDescent="0.2">
      <c r="A173" s="45" t="s">
        <v>7</v>
      </c>
      <c r="B173" s="45"/>
      <c r="C173" s="37"/>
      <c r="D173" s="52"/>
      <c r="E173" s="38"/>
      <c r="F173" s="38"/>
      <c r="G173" s="38"/>
      <c r="H173" s="38"/>
      <c r="I173" s="38"/>
      <c r="J173" s="38"/>
      <c r="K173" s="38"/>
      <c r="L173" s="38"/>
      <c r="M173" s="69"/>
      <c r="N173" s="60"/>
      <c r="O173" s="41"/>
      <c r="P173" s="49"/>
      <c r="Q173" s="52"/>
    </row>
    <row r="174" spans="1:18" x14ac:dyDescent="0.2">
      <c r="A174" s="3"/>
      <c r="B174" s="3" t="s">
        <v>0</v>
      </c>
      <c r="C174" s="3">
        <v>532</v>
      </c>
      <c r="D174">
        <v>509</v>
      </c>
      <c r="E174" s="2">
        <v>557</v>
      </c>
      <c r="F174" s="2">
        <v>578</v>
      </c>
      <c r="G174" s="2">
        <v>640</v>
      </c>
      <c r="H174" s="2">
        <v>592</v>
      </c>
      <c r="I174" s="2">
        <v>647</v>
      </c>
      <c r="J174" s="2">
        <v>686</v>
      </c>
      <c r="K174" s="2">
        <v>731</v>
      </c>
      <c r="L174" s="2">
        <v>752</v>
      </c>
      <c r="M174" s="31">
        <f>L174-K174</f>
        <v>21</v>
      </c>
      <c r="N174" s="72">
        <f>IFERROR((L174-K174)/K174,"n/a")</f>
        <v>2.8727770177838577E-2</v>
      </c>
      <c r="O174" s="72">
        <f>IFERROR((L174-H174)/H174,"n/a")</f>
        <v>0.27027027027027029</v>
      </c>
      <c r="P174" s="72">
        <f>IFERROR((L174-C174)/C174,"n/a")</f>
        <v>0.41353383458646614</v>
      </c>
    </row>
    <row r="175" spans="1:18" x14ac:dyDescent="0.2">
      <c r="A175" s="3"/>
      <c r="B175" s="3" t="s">
        <v>2</v>
      </c>
      <c r="C175">
        <v>97</v>
      </c>
      <c r="D175">
        <v>68</v>
      </c>
      <c r="E175" s="2">
        <v>94</v>
      </c>
      <c r="F175" s="2">
        <v>112</v>
      </c>
      <c r="G175" s="2">
        <v>141</v>
      </c>
      <c r="H175" s="2">
        <v>151</v>
      </c>
      <c r="I175" s="2">
        <v>201</v>
      </c>
      <c r="J175" s="2">
        <v>210</v>
      </c>
      <c r="K175" s="2">
        <v>256</v>
      </c>
      <c r="L175" s="2">
        <v>209</v>
      </c>
      <c r="M175" s="31">
        <f>L175-K175</f>
        <v>-47</v>
      </c>
      <c r="N175" s="72">
        <f t="shared" ref="N175:N201" si="57">IFERROR((L175-K175)/K175,"n/a")</f>
        <v>-0.18359375</v>
      </c>
      <c r="O175" s="72">
        <f t="shared" ref="O175:O201" si="58">IFERROR((L175-H175)/H175,"n/a")</f>
        <v>0.38410596026490068</v>
      </c>
      <c r="P175" s="72">
        <f t="shared" ref="P175:P177" si="59">IFERROR((L175-C175)/C175,"n/a")</f>
        <v>1.1546391752577319</v>
      </c>
    </row>
    <row r="176" spans="1:18" x14ac:dyDescent="0.2">
      <c r="A176" s="3"/>
      <c r="B176" s="3" t="s">
        <v>14</v>
      </c>
      <c r="C176">
        <v>435</v>
      </c>
      <c r="D176">
        <v>429</v>
      </c>
      <c r="E176" s="2">
        <v>451</v>
      </c>
      <c r="F176" s="2">
        <v>454</v>
      </c>
      <c r="G176" s="2">
        <v>464</v>
      </c>
      <c r="H176" s="2">
        <v>415</v>
      </c>
      <c r="I176" s="2">
        <v>413</v>
      </c>
      <c r="J176" s="2">
        <v>425</v>
      </c>
      <c r="K176" s="2">
        <v>426</v>
      </c>
      <c r="L176" s="2">
        <v>494</v>
      </c>
      <c r="M176" s="31">
        <f t="shared" ref="M176:M201" si="60">L176-K176</f>
        <v>68</v>
      </c>
      <c r="N176" s="72">
        <f t="shared" si="57"/>
        <v>0.15962441314553991</v>
      </c>
      <c r="O176" s="72">
        <f>IFERROR((L176-H176)/H176,"n/a")</f>
        <v>0.19036144578313252</v>
      </c>
      <c r="P176" s="72">
        <f t="shared" si="59"/>
        <v>0.13563218390804599</v>
      </c>
    </row>
    <row r="177" spans="1:17" x14ac:dyDescent="0.2">
      <c r="A177" s="3"/>
      <c r="B177" s="3" t="s">
        <v>4</v>
      </c>
      <c r="C177">
        <v>0</v>
      </c>
      <c r="D177">
        <v>12</v>
      </c>
      <c r="E177" s="2">
        <v>12</v>
      </c>
      <c r="F177" s="2">
        <v>12</v>
      </c>
      <c r="G177" s="2">
        <v>35</v>
      </c>
      <c r="H177" s="2">
        <v>26</v>
      </c>
      <c r="I177" s="2">
        <v>33</v>
      </c>
      <c r="J177" s="2">
        <v>51</v>
      </c>
      <c r="K177" s="2">
        <v>49</v>
      </c>
      <c r="L177" s="2">
        <v>49</v>
      </c>
      <c r="M177" s="31">
        <f t="shared" si="60"/>
        <v>0</v>
      </c>
      <c r="N177" s="72">
        <f t="shared" si="57"/>
        <v>0</v>
      </c>
      <c r="O177" s="72">
        <f t="shared" si="58"/>
        <v>0.88461538461538458</v>
      </c>
      <c r="P177" s="72" t="str">
        <f t="shared" si="59"/>
        <v>n/a</v>
      </c>
    </row>
    <row r="178" spans="1:17" x14ac:dyDescent="0.2">
      <c r="A178" s="45" t="s">
        <v>157</v>
      </c>
      <c r="B178" s="45"/>
      <c r="C178" s="37"/>
      <c r="D178" s="52"/>
      <c r="E178" s="38"/>
      <c r="F178" s="38"/>
      <c r="G178" s="38"/>
      <c r="H178" s="38"/>
      <c r="I178" s="38"/>
      <c r="J178" s="38"/>
      <c r="K178" s="38"/>
      <c r="L178" s="38"/>
      <c r="M178" s="69"/>
      <c r="N178" s="60"/>
      <c r="O178" s="41"/>
      <c r="P178" s="50"/>
      <c r="Q178" s="52"/>
    </row>
    <row r="179" spans="1:17" x14ac:dyDescent="0.2">
      <c r="A179" s="3"/>
      <c r="B179" s="3" t="s">
        <v>0</v>
      </c>
      <c r="C179" s="3">
        <v>390</v>
      </c>
      <c r="D179">
        <v>368</v>
      </c>
      <c r="E179" s="2">
        <v>383</v>
      </c>
      <c r="F179" s="2">
        <v>471</v>
      </c>
      <c r="G179" s="2">
        <v>618</v>
      </c>
      <c r="H179" s="2">
        <v>605</v>
      </c>
      <c r="I179" s="2">
        <v>551</v>
      </c>
      <c r="J179" s="2">
        <v>600</v>
      </c>
      <c r="K179" s="2">
        <v>575</v>
      </c>
      <c r="L179" s="2">
        <v>665</v>
      </c>
      <c r="M179" s="31">
        <f t="shared" si="60"/>
        <v>90</v>
      </c>
      <c r="N179" s="72">
        <f>IFERROR((L179-K179)/K179,"n/a")</f>
        <v>0.15652173913043479</v>
      </c>
      <c r="O179" s="72">
        <f>IFERROR((L179-H179)/H179,"n/a")</f>
        <v>9.9173553719008267E-2</v>
      </c>
      <c r="P179" s="72">
        <f>IFERROR((L179-C179)/C179,"n/a")</f>
        <v>0.70512820512820518</v>
      </c>
    </row>
    <row r="180" spans="1:17" x14ac:dyDescent="0.2">
      <c r="A180" s="3"/>
      <c r="B180" s="3" t="s">
        <v>1</v>
      </c>
      <c r="C180">
        <v>7</v>
      </c>
      <c r="D180">
        <v>4</v>
      </c>
      <c r="E180" s="2">
        <v>6</v>
      </c>
      <c r="F180" s="2">
        <v>7</v>
      </c>
      <c r="G180" s="2">
        <v>9</v>
      </c>
      <c r="H180" s="2">
        <v>4</v>
      </c>
      <c r="I180" s="2">
        <v>6</v>
      </c>
      <c r="J180" s="2">
        <v>13</v>
      </c>
      <c r="K180" s="2">
        <v>8</v>
      </c>
      <c r="L180" s="2">
        <v>15</v>
      </c>
      <c r="M180" s="31">
        <f t="shared" si="60"/>
        <v>7</v>
      </c>
      <c r="N180" s="72">
        <f t="shared" si="57"/>
        <v>0.875</v>
      </c>
      <c r="O180" s="72">
        <f t="shared" si="58"/>
        <v>2.75</v>
      </c>
      <c r="P180" s="72">
        <f t="shared" ref="P180:P183" si="61">IFERROR((L180-C180)/C180,"n/a")</f>
        <v>1.1428571428571428</v>
      </c>
    </row>
    <row r="181" spans="1:17" x14ac:dyDescent="0.2">
      <c r="A181" s="3"/>
      <c r="B181" s="3" t="s">
        <v>6</v>
      </c>
      <c r="C181">
        <v>4</v>
      </c>
      <c r="D181">
        <v>6</v>
      </c>
      <c r="E181" s="2">
        <v>10</v>
      </c>
      <c r="F181" s="2">
        <v>15</v>
      </c>
      <c r="G181" s="2">
        <v>19</v>
      </c>
      <c r="H181" s="2">
        <v>16</v>
      </c>
      <c r="I181" s="2">
        <v>11</v>
      </c>
      <c r="J181" s="2">
        <v>12</v>
      </c>
      <c r="K181" s="2">
        <v>5</v>
      </c>
      <c r="L181" s="2">
        <v>13</v>
      </c>
      <c r="M181" s="31">
        <f t="shared" si="60"/>
        <v>8</v>
      </c>
      <c r="N181" s="72">
        <f t="shared" si="57"/>
        <v>1.6</v>
      </c>
      <c r="O181" s="72">
        <f t="shared" si="58"/>
        <v>-0.1875</v>
      </c>
      <c r="P181" s="72">
        <f t="shared" si="61"/>
        <v>2.25</v>
      </c>
    </row>
    <row r="182" spans="1:17" x14ac:dyDescent="0.2">
      <c r="A182" s="3"/>
      <c r="B182" s="3" t="s">
        <v>2</v>
      </c>
      <c r="C182">
        <v>134</v>
      </c>
      <c r="D182">
        <v>115</v>
      </c>
      <c r="E182" s="2">
        <v>122</v>
      </c>
      <c r="F182" s="2">
        <v>105</v>
      </c>
      <c r="G182" s="2">
        <v>144</v>
      </c>
      <c r="H182" s="2">
        <v>146</v>
      </c>
      <c r="I182" s="2">
        <v>149</v>
      </c>
      <c r="J182" s="2">
        <v>152</v>
      </c>
      <c r="K182" s="2">
        <v>183</v>
      </c>
      <c r="L182" s="2">
        <v>178</v>
      </c>
      <c r="M182" s="31">
        <f t="shared" si="60"/>
        <v>-5</v>
      </c>
      <c r="N182" s="72">
        <f t="shared" si="57"/>
        <v>-2.7322404371584699E-2</v>
      </c>
      <c r="O182" s="72">
        <f t="shared" si="58"/>
        <v>0.21917808219178081</v>
      </c>
      <c r="P182" s="72">
        <f t="shared" si="61"/>
        <v>0.32835820895522388</v>
      </c>
    </row>
    <row r="183" spans="1:17" x14ac:dyDescent="0.2">
      <c r="A183" s="3"/>
      <c r="B183" s="3" t="s">
        <v>14</v>
      </c>
      <c r="C183">
        <v>242</v>
      </c>
      <c r="D183">
        <v>229</v>
      </c>
      <c r="E183" s="2">
        <v>225</v>
      </c>
      <c r="F183" s="2">
        <v>320</v>
      </c>
      <c r="G183" s="2">
        <v>400</v>
      </c>
      <c r="H183" s="2">
        <v>390</v>
      </c>
      <c r="I183" s="2">
        <v>325</v>
      </c>
      <c r="J183" s="2">
        <v>361</v>
      </c>
      <c r="K183" s="2">
        <v>308</v>
      </c>
      <c r="L183" s="2">
        <v>391</v>
      </c>
      <c r="M183" s="31">
        <f t="shared" si="60"/>
        <v>83</v>
      </c>
      <c r="N183" s="72">
        <f t="shared" si="57"/>
        <v>0.26948051948051949</v>
      </c>
      <c r="O183" s="72">
        <f t="shared" si="58"/>
        <v>2.5641025641025641E-3</v>
      </c>
      <c r="P183" s="72">
        <f t="shared" si="61"/>
        <v>0.61570247933884292</v>
      </c>
    </row>
    <row r="184" spans="1:17" x14ac:dyDescent="0.2">
      <c r="A184" s="3"/>
      <c r="B184" s="3" t="s">
        <v>4</v>
      </c>
      <c r="C184">
        <v>3</v>
      </c>
      <c r="D184">
        <v>14</v>
      </c>
      <c r="E184" s="2">
        <v>20</v>
      </c>
      <c r="F184" s="2">
        <v>24</v>
      </c>
      <c r="G184" s="2">
        <v>46</v>
      </c>
      <c r="H184" s="2">
        <v>49</v>
      </c>
      <c r="I184" s="2">
        <v>60</v>
      </c>
      <c r="J184" s="2">
        <v>62</v>
      </c>
      <c r="K184" s="2">
        <v>71</v>
      </c>
      <c r="L184" s="2">
        <v>68</v>
      </c>
      <c r="M184" s="31">
        <f t="shared" si="60"/>
        <v>-3</v>
      </c>
      <c r="N184" s="72">
        <f t="shared" si="57"/>
        <v>-4.2253521126760563E-2</v>
      </c>
      <c r="O184" s="72">
        <f t="shared" si="58"/>
        <v>0.38775510204081631</v>
      </c>
      <c r="P184" s="72">
        <f>IFERROR((L184-C184)/C184,"n/a")</f>
        <v>21.666666666666668</v>
      </c>
    </row>
    <row r="185" spans="1:17" x14ac:dyDescent="0.2">
      <c r="A185" s="45" t="s">
        <v>8</v>
      </c>
      <c r="B185" s="45"/>
      <c r="C185" s="37"/>
      <c r="D185" s="52"/>
      <c r="E185" s="38"/>
      <c r="F185" s="38"/>
      <c r="G185" s="38"/>
      <c r="H185" s="38"/>
      <c r="I185" s="38"/>
      <c r="J185" s="38"/>
      <c r="K185" s="38"/>
      <c r="L185" s="38"/>
      <c r="M185" s="69"/>
      <c r="N185" s="60"/>
      <c r="O185" s="41"/>
      <c r="P185" s="50"/>
      <c r="Q185" s="52"/>
    </row>
    <row r="186" spans="1:17" x14ac:dyDescent="0.2">
      <c r="A186" s="3"/>
      <c r="B186" s="3" t="s">
        <v>0</v>
      </c>
      <c r="C186" s="3">
        <v>627</v>
      </c>
      <c r="D186">
        <v>617</v>
      </c>
      <c r="E186" s="2">
        <v>616</v>
      </c>
      <c r="F186" s="2">
        <v>608</v>
      </c>
      <c r="G186" s="2">
        <v>666</v>
      </c>
      <c r="H186" s="2">
        <v>724</v>
      </c>
      <c r="I186" s="2">
        <v>1094</v>
      </c>
      <c r="J186" s="2">
        <v>1394</v>
      </c>
      <c r="K186" s="2">
        <v>757</v>
      </c>
      <c r="L186" s="2">
        <v>700</v>
      </c>
      <c r="M186" s="31">
        <f t="shared" si="60"/>
        <v>-57</v>
      </c>
      <c r="N186" s="72">
        <f t="shared" si="57"/>
        <v>-7.5297225891677672E-2</v>
      </c>
      <c r="O186" s="72">
        <f t="shared" si="58"/>
        <v>-3.3149171270718231E-2</v>
      </c>
      <c r="P186" s="72">
        <f>IFERROR((L186-C186)/C186,"n/a")</f>
        <v>0.11642743221690591</v>
      </c>
    </row>
    <row r="187" spans="1:17" x14ac:dyDescent="0.2">
      <c r="A187" s="3"/>
      <c r="B187" s="3" t="s">
        <v>1</v>
      </c>
      <c r="C187">
        <v>23</v>
      </c>
      <c r="D187">
        <v>24</v>
      </c>
      <c r="E187" s="2">
        <v>14</v>
      </c>
      <c r="F187" s="2">
        <v>19</v>
      </c>
      <c r="G187" s="2">
        <v>13</v>
      </c>
      <c r="H187" s="2">
        <v>12</v>
      </c>
      <c r="I187" s="2">
        <v>26</v>
      </c>
      <c r="J187" s="2">
        <v>14</v>
      </c>
      <c r="K187" s="2">
        <v>21</v>
      </c>
      <c r="L187" s="2">
        <v>19</v>
      </c>
      <c r="M187" s="31">
        <f t="shared" si="60"/>
        <v>-2</v>
      </c>
      <c r="N187" s="72">
        <f t="shared" si="57"/>
        <v>-9.5238095238095233E-2</v>
      </c>
      <c r="O187" s="72">
        <f t="shared" si="58"/>
        <v>0.58333333333333337</v>
      </c>
      <c r="P187" s="72">
        <f t="shared" ref="P187:P190" si="62">IFERROR((L187-C187)/C187,"n/a")</f>
        <v>-0.17391304347826086</v>
      </c>
    </row>
    <row r="188" spans="1:17" x14ac:dyDescent="0.2">
      <c r="A188" s="3"/>
      <c r="B188" s="3" t="s">
        <v>2</v>
      </c>
      <c r="C188">
        <v>198</v>
      </c>
      <c r="D188">
        <v>178</v>
      </c>
      <c r="E188" s="2">
        <v>185</v>
      </c>
      <c r="F188" s="2">
        <v>141</v>
      </c>
      <c r="G188" s="2">
        <v>161</v>
      </c>
      <c r="H188" s="2">
        <v>173</v>
      </c>
      <c r="I188" s="2">
        <v>550</v>
      </c>
      <c r="J188" s="2">
        <v>795</v>
      </c>
      <c r="K188" s="2">
        <v>242</v>
      </c>
      <c r="L188" s="2">
        <v>232</v>
      </c>
      <c r="M188" s="31">
        <f t="shared" si="60"/>
        <v>-10</v>
      </c>
      <c r="N188" s="72">
        <f t="shared" si="57"/>
        <v>-4.1322314049586778E-2</v>
      </c>
      <c r="O188" s="72">
        <f t="shared" si="58"/>
        <v>0.34104046242774566</v>
      </c>
      <c r="P188" s="72">
        <f t="shared" si="62"/>
        <v>0.17171717171717171</v>
      </c>
    </row>
    <row r="189" spans="1:17" x14ac:dyDescent="0.2">
      <c r="A189" s="3"/>
      <c r="B189" s="3" t="s">
        <v>14</v>
      </c>
      <c r="C189">
        <v>309</v>
      </c>
      <c r="D189">
        <v>347</v>
      </c>
      <c r="E189" s="2">
        <v>350</v>
      </c>
      <c r="F189" s="2">
        <v>375</v>
      </c>
      <c r="G189" s="2">
        <v>417</v>
      </c>
      <c r="H189" s="2">
        <v>391</v>
      </c>
      <c r="I189" s="2">
        <v>359</v>
      </c>
      <c r="J189" s="2">
        <v>347</v>
      </c>
      <c r="K189" s="2">
        <v>360</v>
      </c>
      <c r="L189" s="2">
        <v>361</v>
      </c>
      <c r="M189" s="31">
        <f t="shared" si="60"/>
        <v>1</v>
      </c>
      <c r="N189" s="72">
        <f t="shared" si="57"/>
        <v>2.7777777777777779E-3</v>
      </c>
      <c r="O189" s="72">
        <f t="shared" si="58"/>
        <v>-7.6726342710997444E-2</v>
      </c>
      <c r="P189" s="72">
        <f t="shared" si="62"/>
        <v>0.16828478964401294</v>
      </c>
    </row>
    <row r="190" spans="1:17" x14ac:dyDescent="0.2">
      <c r="A190" s="3"/>
      <c r="B190" s="3" t="s">
        <v>4</v>
      </c>
      <c r="C190">
        <v>97</v>
      </c>
      <c r="D190">
        <v>68</v>
      </c>
      <c r="E190" s="2">
        <v>67</v>
      </c>
      <c r="F190" s="2">
        <v>73</v>
      </c>
      <c r="G190" s="2">
        <v>75</v>
      </c>
      <c r="H190" s="2">
        <v>148</v>
      </c>
      <c r="I190" s="2">
        <v>159</v>
      </c>
      <c r="J190" s="2">
        <v>238</v>
      </c>
      <c r="K190" s="2">
        <v>134</v>
      </c>
      <c r="L190" s="2">
        <v>88</v>
      </c>
      <c r="M190" s="31">
        <f t="shared" si="60"/>
        <v>-46</v>
      </c>
      <c r="N190" s="72">
        <f t="shared" si="57"/>
        <v>-0.34328358208955223</v>
      </c>
      <c r="O190" s="72">
        <f t="shared" si="58"/>
        <v>-0.40540540540540543</v>
      </c>
      <c r="P190" s="72">
        <f t="shared" si="62"/>
        <v>-9.2783505154639179E-2</v>
      </c>
    </row>
    <row r="191" spans="1:17" x14ac:dyDescent="0.2">
      <c r="A191" s="45" t="s">
        <v>9</v>
      </c>
      <c r="B191" s="45"/>
      <c r="C191" s="37"/>
      <c r="D191" s="52"/>
      <c r="E191" s="38"/>
      <c r="F191" s="38"/>
      <c r="G191" s="38"/>
      <c r="H191" s="38"/>
      <c r="I191" s="38"/>
      <c r="J191" s="38"/>
      <c r="K191" s="38"/>
      <c r="L191" s="38"/>
      <c r="M191" s="69"/>
      <c r="N191" s="60"/>
      <c r="O191" s="41"/>
      <c r="P191" s="50"/>
      <c r="Q191" s="52"/>
    </row>
    <row r="192" spans="1:17" x14ac:dyDescent="0.2">
      <c r="A192" s="3"/>
      <c r="B192" s="3" t="s">
        <v>0</v>
      </c>
      <c r="C192" s="3">
        <v>120</v>
      </c>
      <c r="D192">
        <v>120</v>
      </c>
      <c r="E192" s="2">
        <v>110</v>
      </c>
      <c r="F192" s="2">
        <v>145</v>
      </c>
      <c r="G192" s="2">
        <v>202</v>
      </c>
      <c r="H192" s="2">
        <v>197</v>
      </c>
      <c r="I192" s="2">
        <v>196</v>
      </c>
      <c r="J192" s="2">
        <v>231</v>
      </c>
      <c r="K192" s="2">
        <v>261</v>
      </c>
      <c r="L192" s="2">
        <v>244</v>
      </c>
      <c r="M192" s="31">
        <f t="shared" si="60"/>
        <v>-17</v>
      </c>
      <c r="N192" s="72">
        <f t="shared" si="57"/>
        <v>-6.5134099616858232E-2</v>
      </c>
      <c r="O192" s="72">
        <f t="shared" si="58"/>
        <v>0.23857868020304568</v>
      </c>
      <c r="P192" s="72">
        <f>IFERROR((L192-C192)/C192,"n/a")</f>
        <v>1.0333333333333334</v>
      </c>
    </row>
    <row r="193" spans="1:18" x14ac:dyDescent="0.2">
      <c r="A193" s="3"/>
      <c r="B193" s="3" t="s">
        <v>2</v>
      </c>
      <c r="C193">
        <v>29</v>
      </c>
      <c r="D193">
        <v>34</v>
      </c>
      <c r="E193" s="2">
        <v>23</v>
      </c>
      <c r="F193" s="2">
        <v>31</v>
      </c>
      <c r="G193" s="2">
        <v>37</v>
      </c>
      <c r="H193" s="2">
        <v>40</v>
      </c>
      <c r="I193" s="2">
        <v>31</v>
      </c>
      <c r="J193" s="2">
        <v>41</v>
      </c>
      <c r="K193" s="2">
        <v>34</v>
      </c>
      <c r="L193" s="2">
        <v>34</v>
      </c>
      <c r="M193" s="31">
        <f t="shared" si="60"/>
        <v>0</v>
      </c>
      <c r="N193" s="72">
        <f t="shared" si="57"/>
        <v>0</v>
      </c>
      <c r="O193" s="72">
        <f t="shared" si="58"/>
        <v>-0.15</v>
      </c>
      <c r="P193" s="72">
        <f t="shared" ref="P193:P195" si="63">IFERROR((L193-C193)/C193,"n/a")</f>
        <v>0.17241379310344829</v>
      </c>
    </row>
    <row r="194" spans="1:18" x14ac:dyDescent="0.2">
      <c r="A194" s="3"/>
      <c r="B194" s="3" t="s">
        <v>14</v>
      </c>
      <c r="C194">
        <v>90</v>
      </c>
      <c r="D194">
        <v>81</v>
      </c>
      <c r="E194" s="2">
        <v>84</v>
      </c>
      <c r="F194" s="2">
        <v>111</v>
      </c>
      <c r="G194" s="2">
        <v>142</v>
      </c>
      <c r="H194" s="2">
        <v>141</v>
      </c>
      <c r="I194" s="2">
        <v>132</v>
      </c>
      <c r="J194" s="2">
        <v>162</v>
      </c>
      <c r="K194" s="2">
        <v>197</v>
      </c>
      <c r="L194" s="2">
        <v>189</v>
      </c>
      <c r="M194" s="31">
        <f t="shared" si="60"/>
        <v>-8</v>
      </c>
      <c r="N194" s="72">
        <f t="shared" si="57"/>
        <v>-4.060913705583756E-2</v>
      </c>
      <c r="O194" s="72">
        <f t="shared" si="58"/>
        <v>0.34042553191489361</v>
      </c>
      <c r="P194" s="72">
        <f t="shared" si="63"/>
        <v>1.1000000000000001</v>
      </c>
    </row>
    <row r="195" spans="1:18" x14ac:dyDescent="0.2">
      <c r="A195" s="3"/>
      <c r="B195" s="3" t="s">
        <v>4</v>
      </c>
      <c r="C195">
        <v>1</v>
      </c>
      <c r="D195">
        <v>5</v>
      </c>
      <c r="E195" s="2">
        <v>3</v>
      </c>
      <c r="F195" s="2">
        <v>3</v>
      </c>
      <c r="G195" s="2">
        <v>23</v>
      </c>
      <c r="H195" s="2">
        <v>16</v>
      </c>
      <c r="I195" s="2">
        <v>33</v>
      </c>
      <c r="J195" s="2">
        <v>28</v>
      </c>
      <c r="K195" s="2">
        <v>30</v>
      </c>
      <c r="L195" s="2">
        <v>21</v>
      </c>
      <c r="M195" s="31">
        <f t="shared" si="60"/>
        <v>-9</v>
      </c>
      <c r="N195" s="72">
        <f t="shared" si="57"/>
        <v>-0.3</v>
      </c>
      <c r="O195" s="72">
        <f t="shared" si="58"/>
        <v>0.3125</v>
      </c>
      <c r="P195" s="72">
        <f t="shared" si="63"/>
        <v>20</v>
      </c>
    </row>
    <row r="196" spans="1:18" x14ac:dyDescent="0.2">
      <c r="A196" s="45" t="s">
        <v>10</v>
      </c>
      <c r="B196" s="45"/>
      <c r="C196" s="37"/>
      <c r="D196" s="52"/>
      <c r="E196" s="38"/>
      <c r="F196" s="38"/>
      <c r="G196" s="38"/>
      <c r="H196" s="38"/>
      <c r="I196" s="38"/>
      <c r="J196" s="38"/>
      <c r="K196" s="38"/>
      <c r="L196" s="38"/>
      <c r="M196" s="69"/>
      <c r="N196" s="60"/>
      <c r="O196" s="41"/>
      <c r="P196" s="50"/>
      <c r="Q196" s="52"/>
    </row>
    <row r="197" spans="1:18" x14ac:dyDescent="0.2">
      <c r="A197" s="3"/>
      <c r="B197" s="3" t="s">
        <v>0</v>
      </c>
      <c r="C197" s="3">
        <v>628</v>
      </c>
      <c r="D197">
        <v>674</v>
      </c>
      <c r="E197" s="2">
        <v>623</v>
      </c>
      <c r="F197" s="2">
        <v>673</v>
      </c>
      <c r="G197" s="2">
        <v>614</v>
      </c>
      <c r="H197" s="2">
        <v>590</v>
      </c>
      <c r="I197" s="2">
        <v>564</v>
      </c>
      <c r="J197" s="2">
        <v>602</v>
      </c>
      <c r="K197" s="2">
        <v>606</v>
      </c>
      <c r="L197" s="2">
        <v>633</v>
      </c>
      <c r="M197" s="31">
        <f t="shared" si="60"/>
        <v>27</v>
      </c>
      <c r="N197" s="72">
        <f>IFERROR((L197-K197)/K197,"n/a")</f>
        <v>4.4554455445544552E-2</v>
      </c>
      <c r="O197" s="72">
        <f>IFERROR((L197-H197)/H197,"n/a")</f>
        <v>7.2881355932203393E-2</v>
      </c>
      <c r="P197" s="72">
        <f>IFERROR((L197-C197)/C197,"n/a")</f>
        <v>7.9617834394904458E-3</v>
      </c>
    </row>
    <row r="198" spans="1:18" x14ac:dyDescent="0.2">
      <c r="A198" s="3"/>
      <c r="B198" s="3" t="s">
        <v>1</v>
      </c>
      <c r="C198">
        <v>56</v>
      </c>
      <c r="D198">
        <v>73</v>
      </c>
      <c r="E198" s="2">
        <v>72</v>
      </c>
      <c r="F198" s="2">
        <v>69</v>
      </c>
      <c r="G198" s="2">
        <v>56</v>
      </c>
      <c r="H198" s="2">
        <v>59</v>
      </c>
      <c r="I198" s="2">
        <v>70</v>
      </c>
      <c r="J198" s="2">
        <v>70</v>
      </c>
      <c r="K198" s="2">
        <v>67</v>
      </c>
      <c r="L198" s="2">
        <v>65</v>
      </c>
      <c r="M198" s="31">
        <f t="shared" si="60"/>
        <v>-2</v>
      </c>
      <c r="N198" s="72">
        <f t="shared" si="57"/>
        <v>-2.9850746268656716E-2</v>
      </c>
      <c r="O198" s="72">
        <f t="shared" si="58"/>
        <v>0.10169491525423729</v>
      </c>
      <c r="P198" s="72">
        <f t="shared" ref="P198:P201" si="64">IFERROR((L198-C198)/C198,"n/a")</f>
        <v>0.16071428571428573</v>
      </c>
    </row>
    <row r="199" spans="1:18" x14ac:dyDescent="0.2">
      <c r="A199" s="3"/>
      <c r="B199" s="3" t="s">
        <v>2</v>
      </c>
      <c r="C199">
        <v>106</v>
      </c>
      <c r="D199">
        <v>117</v>
      </c>
      <c r="E199" s="2">
        <v>115</v>
      </c>
      <c r="F199" s="2">
        <v>121</v>
      </c>
      <c r="G199" s="2">
        <v>100</v>
      </c>
      <c r="H199" s="2">
        <v>112</v>
      </c>
      <c r="I199" s="2">
        <v>112</v>
      </c>
      <c r="J199" s="2">
        <v>100</v>
      </c>
      <c r="K199" s="2">
        <v>119</v>
      </c>
      <c r="L199" s="2">
        <v>119</v>
      </c>
      <c r="M199" s="31">
        <f t="shared" si="60"/>
        <v>0</v>
      </c>
      <c r="N199" s="72">
        <f t="shared" si="57"/>
        <v>0</v>
      </c>
      <c r="O199" s="72">
        <f t="shared" si="58"/>
        <v>6.25E-2</v>
      </c>
      <c r="P199" s="72">
        <f t="shared" si="64"/>
        <v>0.12264150943396226</v>
      </c>
    </row>
    <row r="200" spans="1:18" x14ac:dyDescent="0.2">
      <c r="A200" s="3"/>
      <c r="B200" s="3" t="s">
        <v>14</v>
      </c>
      <c r="C200">
        <v>453</v>
      </c>
      <c r="D200">
        <v>474</v>
      </c>
      <c r="E200" s="2">
        <v>424</v>
      </c>
      <c r="F200" s="2">
        <v>468</v>
      </c>
      <c r="G200" s="2">
        <v>444</v>
      </c>
      <c r="H200" s="2">
        <v>400</v>
      </c>
      <c r="I200" s="2">
        <v>366</v>
      </c>
      <c r="J200" s="2">
        <v>408</v>
      </c>
      <c r="K200" s="2">
        <v>386</v>
      </c>
      <c r="L200" s="2">
        <v>411</v>
      </c>
      <c r="M200" s="31">
        <f t="shared" si="60"/>
        <v>25</v>
      </c>
      <c r="N200" s="72">
        <f t="shared" si="57"/>
        <v>6.4766839378238336E-2</v>
      </c>
      <c r="O200" s="72">
        <f t="shared" si="58"/>
        <v>2.75E-2</v>
      </c>
      <c r="P200" s="72">
        <f t="shared" si="64"/>
        <v>-9.2715231788079472E-2</v>
      </c>
    </row>
    <row r="201" spans="1:18" x14ac:dyDescent="0.2">
      <c r="A201" s="3"/>
      <c r="B201" s="3" t="s">
        <v>4</v>
      </c>
      <c r="C201">
        <v>13</v>
      </c>
      <c r="D201">
        <v>10</v>
      </c>
      <c r="E201" s="2">
        <v>12</v>
      </c>
      <c r="F201" s="2">
        <v>15</v>
      </c>
      <c r="G201" s="2">
        <v>14</v>
      </c>
      <c r="H201" s="2">
        <v>19</v>
      </c>
      <c r="I201" s="2">
        <v>16</v>
      </c>
      <c r="J201" s="2">
        <v>24</v>
      </c>
      <c r="K201" s="2">
        <v>34</v>
      </c>
      <c r="L201" s="2">
        <v>38</v>
      </c>
      <c r="M201" s="31">
        <f t="shared" si="60"/>
        <v>4</v>
      </c>
      <c r="N201" s="72">
        <f t="shared" si="57"/>
        <v>0.11764705882352941</v>
      </c>
      <c r="O201" s="72">
        <f t="shared" si="58"/>
        <v>1</v>
      </c>
      <c r="P201" s="72">
        <f t="shared" si="64"/>
        <v>1.9230769230769231</v>
      </c>
    </row>
    <row r="202" spans="1:18" x14ac:dyDescent="0.2">
      <c r="D202" s="3"/>
      <c r="E202" s="2"/>
      <c r="F202" s="2"/>
      <c r="G202" s="2"/>
      <c r="H202" s="2"/>
      <c r="I202" s="2"/>
      <c r="J202" s="2"/>
      <c r="K202" s="2"/>
      <c r="L202" s="2"/>
      <c r="M202" s="70"/>
      <c r="N202" s="61"/>
      <c r="O202" s="21"/>
      <c r="P202" s="21"/>
    </row>
    <row r="203" spans="1:18" ht="15.75" x14ac:dyDescent="0.25">
      <c r="A203" s="15" t="s">
        <v>115</v>
      </c>
      <c r="B203" s="15"/>
      <c r="C203" s="15"/>
      <c r="D203" s="3"/>
      <c r="E203" s="2"/>
      <c r="F203" s="2"/>
      <c r="G203" s="2"/>
      <c r="H203" s="2"/>
      <c r="I203" s="2"/>
      <c r="J203" s="2"/>
      <c r="K203" s="2"/>
      <c r="L203" s="2"/>
      <c r="M203" s="70"/>
      <c r="N203" s="61"/>
      <c r="O203" s="21"/>
      <c r="P203" s="21"/>
    </row>
    <row r="204" spans="1:18" x14ac:dyDescent="0.2">
      <c r="E204" s="16" t="s">
        <v>5</v>
      </c>
      <c r="F204" s="1"/>
      <c r="G204" s="1"/>
      <c r="H204" s="1"/>
      <c r="I204" s="1"/>
      <c r="J204" s="1"/>
      <c r="K204" s="1"/>
      <c r="L204" s="1"/>
      <c r="M204" s="26" t="s">
        <v>36</v>
      </c>
      <c r="N204" s="59" t="s">
        <v>150</v>
      </c>
      <c r="O204" s="16" t="s">
        <v>152</v>
      </c>
      <c r="P204" s="1"/>
      <c r="Q204" s="59" t="s">
        <v>153</v>
      </c>
      <c r="R204" s="59"/>
    </row>
    <row r="205" spans="1:18" x14ac:dyDescent="0.2">
      <c r="A205" s="10" t="s">
        <v>33</v>
      </c>
      <c r="B205" s="10"/>
      <c r="C205" s="9">
        <v>2017</v>
      </c>
      <c r="D205" s="9">
        <v>2018</v>
      </c>
      <c r="E205" s="9">
        <v>2019</v>
      </c>
      <c r="F205" s="9">
        <v>2020</v>
      </c>
      <c r="G205" s="9">
        <v>2021</v>
      </c>
      <c r="H205" s="9">
        <v>2022</v>
      </c>
      <c r="I205" s="9">
        <v>2023</v>
      </c>
      <c r="J205" s="9">
        <v>2024</v>
      </c>
      <c r="K205" s="9">
        <v>2025</v>
      </c>
      <c r="L205" s="9">
        <v>2026</v>
      </c>
      <c r="M205" s="56" t="s">
        <v>151</v>
      </c>
      <c r="N205" s="83"/>
      <c r="O205" s="27" t="s">
        <v>154</v>
      </c>
      <c r="P205" s="27" t="s">
        <v>155</v>
      </c>
      <c r="Q205" s="62" t="s">
        <v>156</v>
      </c>
      <c r="R205" s="59"/>
    </row>
    <row r="206" spans="1:18" x14ac:dyDescent="0.2">
      <c r="A206" s="45" t="s">
        <v>11</v>
      </c>
      <c r="B206" s="45"/>
      <c r="C206" s="37"/>
      <c r="D206" s="52"/>
      <c r="E206" s="38"/>
      <c r="F206" s="38"/>
      <c r="G206" s="38"/>
      <c r="H206" s="38"/>
      <c r="I206" s="38"/>
      <c r="J206" s="38"/>
      <c r="K206" s="38"/>
      <c r="L206" s="38"/>
      <c r="M206" s="69"/>
      <c r="N206" s="60"/>
      <c r="O206" s="41"/>
      <c r="P206" s="49"/>
      <c r="Q206" s="52"/>
    </row>
    <row r="207" spans="1:18" x14ac:dyDescent="0.2">
      <c r="A207" s="3"/>
      <c r="B207" s="3" t="s">
        <v>0</v>
      </c>
      <c r="C207" s="3">
        <v>114</v>
      </c>
      <c r="D207">
        <v>105</v>
      </c>
      <c r="E207" s="2">
        <v>111</v>
      </c>
      <c r="F207" s="2">
        <v>99</v>
      </c>
      <c r="G207" s="2">
        <v>91</v>
      </c>
      <c r="H207" s="2">
        <v>83</v>
      </c>
      <c r="I207" s="2">
        <v>103</v>
      </c>
      <c r="J207" s="2">
        <v>94</v>
      </c>
      <c r="K207" s="2">
        <v>105</v>
      </c>
      <c r="L207" s="2">
        <v>103</v>
      </c>
      <c r="M207" s="31">
        <f>L207-K207</f>
        <v>-2</v>
      </c>
      <c r="N207" s="72">
        <f>IFERROR((L207-K207)/K207,"n/a")</f>
        <v>-1.9047619047619049E-2</v>
      </c>
      <c r="O207" s="72">
        <f>IFERROR((L207-H207)/H207,"n/a")</f>
        <v>0.24096385542168675</v>
      </c>
      <c r="P207" s="72">
        <f>IFERROR((L207-C207)/C207,"n/a")</f>
        <v>-9.6491228070175433E-2</v>
      </c>
    </row>
    <row r="208" spans="1:18" x14ac:dyDescent="0.2">
      <c r="A208" s="3"/>
      <c r="B208" s="3" t="s">
        <v>2</v>
      </c>
      <c r="C208">
        <v>19</v>
      </c>
      <c r="D208">
        <v>27</v>
      </c>
      <c r="E208" s="2">
        <v>15</v>
      </c>
      <c r="F208" s="2">
        <v>21</v>
      </c>
      <c r="G208" s="2">
        <v>15</v>
      </c>
      <c r="H208" s="2">
        <v>25</v>
      </c>
      <c r="I208" s="2">
        <v>24</v>
      </c>
      <c r="J208" s="2">
        <v>25</v>
      </c>
      <c r="K208" s="2">
        <v>20</v>
      </c>
      <c r="L208" s="2">
        <v>30</v>
      </c>
      <c r="M208" s="31">
        <f t="shared" ref="M208:M231" si="65">L208-K208</f>
        <v>10</v>
      </c>
      <c r="N208" s="72">
        <f t="shared" ref="N208:N209" si="66">IFERROR((L208-K208)/K208,"n/a")</f>
        <v>0.5</v>
      </c>
      <c r="O208" s="72">
        <f t="shared" ref="O208:O231" si="67">IFERROR((L208-H208)/H208,"n/a")</f>
        <v>0.2</v>
      </c>
      <c r="P208" s="72">
        <f t="shared" ref="P208:P231" si="68">IFERROR((L208-C208)/C208,"n/a")</f>
        <v>0.57894736842105265</v>
      </c>
    </row>
    <row r="209" spans="1:17" x14ac:dyDescent="0.2">
      <c r="A209" s="3"/>
      <c r="B209" s="3" t="s">
        <v>14</v>
      </c>
      <c r="C209">
        <v>87</v>
      </c>
      <c r="D209">
        <v>69</v>
      </c>
      <c r="E209" s="2">
        <v>86</v>
      </c>
      <c r="F209" s="2">
        <v>68</v>
      </c>
      <c r="G209" s="2">
        <v>67</v>
      </c>
      <c r="H209" s="2">
        <v>51</v>
      </c>
      <c r="I209" s="2">
        <v>63</v>
      </c>
      <c r="J209" s="2">
        <v>54</v>
      </c>
      <c r="K209" s="2">
        <v>69</v>
      </c>
      <c r="L209" s="2">
        <v>57</v>
      </c>
      <c r="M209" s="31">
        <f t="shared" si="65"/>
        <v>-12</v>
      </c>
      <c r="N209" s="72">
        <f t="shared" si="66"/>
        <v>-0.17391304347826086</v>
      </c>
      <c r="O209" s="72">
        <f t="shared" si="67"/>
        <v>0.11764705882352941</v>
      </c>
      <c r="P209" s="72">
        <f t="shared" si="68"/>
        <v>-0.34482758620689657</v>
      </c>
    </row>
    <row r="210" spans="1:17" x14ac:dyDescent="0.2">
      <c r="A210" s="3"/>
      <c r="B210" s="3" t="s">
        <v>4</v>
      </c>
      <c r="C210">
        <v>8</v>
      </c>
      <c r="D210">
        <v>9</v>
      </c>
      <c r="E210" s="2">
        <v>10</v>
      </c>
      <c r="F210" s="2">
        <v>10</v>
      </c>
      <c r="G210" s="2">
        <v>9</v>
      </c>
      <c r="H210" s="2">
        <v>7</v>
      </c>
      <c r="I210" s="2">
        <v>16</v>
      </c>
      <c r="J210" s="2">
        <v>15</v>
      </c>
      <c r="K210" s="2">
        <v>16</v>
      </c>
      <c r="L210" s="2">
        <v>16</v>
      </c>
      <c r="M210" s="31">
        <f t="shared" si="65"/>
        <v>0</v>
      </c>
      <c r="N210" s="72">
        <f>IFERROR((L210-K210)/K210,"n/a")</f>
        <v>0</v>
      </c>
      <c r="O210" s="72">
        <f t="shared" si="67"/>
        <v>1.2857142857142858</v>
      </c>
      <c r="P210" s="72">
        <f t="shared" si="68"/>
        <v>1</v>
      </c>
    </row>
    <row r="211" spans="1:17" x14ac:dyDescent="0.2">
      <c r="A211" s="45" t="s">
        <v>13</v>
      </c>
      <c r="B211" s="45"/>
      <c r="C211" s="37"/>
      <c r="D211" s="52"/>
      <c r="E211" s="38"/>
      <c r="F211" s="38"/>
      <c r="G211" s="38"/>
      <c r="H211" s="38"/>
      <c r="I211" s="38"/>
      <c r="J211" s="38"/>
      <c r="K211" s="38"/>
      <c r="L211" s="38"/>
      <c r="M211" s="81"/>
      <c r="N211" s="79"/>
      <c r="O211" s="80"/>
      <c r="P211" s="80"/>
      <c r="Q211" s="52"/>
    </row>
    <row r="212" spans="1:17" x14ac:dyDescent="0.2">
      <c r="A212" s="3"/>
      <c r="B212" s="3" t="s">
        <v>0</v>
      </c>
      <c r="C212" s="3">
        <v>190</v>
      </c>
      <c r="D212">
        <v>170</v>
      </c>
      <c r="E212" s="2">
        <v>161</v>
      </c>
      <c r="F212" s="2">
        <v>136</v>
      </c>
      <c r="G212" s="2">
        <v>148</v>
      </c>
      <c r="H212" s="2">
        <v>138</v>
      </c>
      <c r="I212" s="2">
        <v>146</v>
      </c>
      <c r="J212" s="2">
        <v>156</v>
      </c>
      <c r="K212" s="2">
        <v>148</v>
      </c>
      <c r="L212" s="2">
        <v>165</v>
      </c>
      <c r="M212" s="31">
        <f t="shared" si="65"/>
        <v>17</v>
      </c>
      <c r="N212" s="72">
        <f>IFERROR((L212-K212)/K212,"n/a")</f>
        <v>0.11486486486486487</v>
      </c>
      <c r="O212" s="72">
        <f>IFERROR((L212-H212)/H212,"n/a")</f>
        <v>0.19565217391304349</v>
      </c>
      <c r="P212" s="72">
        <f>IFERROR((L212-C212)/C212,"n/a")</f>
        <v>-0.13157894736842105</v>
      </c>
    </row>
    <row r="213" spans="1:17" x14ac:dyDescent="0.2">
      <c r="A213" s="3"/>
      <c r="B213" s="3" t="s">
        <v>1</v>
      </c>
      <c r="C213">
        <v>8</v>
      </c>
      <c r="D213">
        <v>9</v>
      </c>
      <c r="E213" s="2">
        <v>4</v>
      </c>
      <c r="F213" s="2">
        <v>8</v>
      </c>
      <c r="G213" s="2">
        <v>6</v>
      </c>
      <c r="H213" s="2">
        <v>1</v>
      </c>
      <c r="I213" s="2">
        <v>10</v>
      </c>
      <c r="J213" s="2">
        <v>6</v>
      </c>
      <c r="K213" s="2">
        <v>3</v>
      </c>
      <c r="L213" s="2">
        <v>6</v>
      </c>
      <c r="M213" s="31">
        <f t="shared" si="65"/>
        <v>3</v>
      </c>
      <c r="N213" s="72">
        <f t="shared" ref="N213:N231" si="69">IFERROR((L213-K213)/K213,"n/a")</f>
        <v>1</v>
      </c>
      <c r="O213" s="72">
        <f t="shared" si="67"/>
        <v>5</v>
      </c>
      <c r="P213" s="72">
        <f t="shared" si="68"/>
        <v>-0.25</v>
      </c>
    </row>
    <row r="214" spans="1:17" x14ac:dyDescent="0.2">
      <c r="A214" s="3"/>
      <c r="B214" s="3" t="s">
        <v>2</v>
      </c>
      <c r="C214">
        <v>31</v>
      </c>
      <c r="D214">
        <v>37</v>
      </c>
      <c r="E214" s="2">
        <v>27</v>
      </c>
      <c r="F214" s="2">
        <v>20</v>
      </c>
      <c r="G214" s="2">
        <v>32</v>
      </c>
      <c r="H214" s="2">
        <v>27</v>
      </c>
      <c r="I214" s="2">
        <v>19</v>
      </c>
      <c r="J214" s="2">
        <v>26</v>
      </c>
      <c r="K214" s="2">
        <v>25</v>
      </c>
      <c r="L214" s="2">
        <v>28</v>
      </c>
      <c r="M214" s="31">
        <f t="shared" si="65"/>
        <v>3</v>
      </c>
      <c r="N214" s="72">
        <f t="shared" si="69"/>
        <v>0.12</v>
      </c>
      <c r="O214" s="72">
        <f t="shared" si="67"/>
        <v>3.7037037037037035E-2</v>
      </c>
      <c r="P214" s="72">
        <f t="shared" si="68"/>
        <v>-9.6774193548387094E-2</v>
      </c>
    </row>
    <row r="215" spans="1:17" x14ac:dyDescent="0.2">
      <c r="A215" s="3"/>
      <c r="B215" s="3" t="s">
        <v>14</v>
      </c>
      <c r="C215">
        <v>151</v>
      </c>
      <c r="D215">
        <v>124</v>
      </c>
      <c r="E215" s="2">
        <v>130</v>
      </c>
      <c r="F215" s="2">
        <v>108</v>
      </c>
      <c r="G215" s="2">
        <v>108</v>
      </c>
      <c r="H215" s="2">
        <v>105</v>
      </c>
      <c r="I215" s="2">
        <v>107</v>
      </c>
      <c r="J215" s="2">
        <v>119</v>
      </c>
      <c r="K215" s="2">
        <v>112</v>
      </c>
      <c r="L215" s="2">
        <v>126</v>
      </c>
      <c r="M215" s="31">
        <f t="shared" si="65"/>
        <v>14</v>
      </c>
      <c r="N215" s="72">
        <f t="shared" si="69"/>
        <v>0.125</v>
      </c>
      <c r="O215" s="72">
        <f t="shared" si="67"/>
        <v>0.2</v>
      </c>
      <c r="P215" s="72">
        <f t="shared" si="68"/>
        <v>-0.16556291390728478</v>
      </c>
    </row>
    <row r="216" spans="1:17" x14ac:dyDescent="0.2">
      <c r="A216" s="3"/>
      <c r="B216" s="3" t="s">
        <v>4</v>
      </c>
      <c r="C216">
        <v>0</v>
      </c>
      <c r="D216">
        <v>0</v>
      </c>
      <c r="E216" s="2">
        <v>0</v>
      </c>
      <c r="F216" s="2">
        <v>0</v>
      </c>
      <c r="G216" s="2">
        <v>2</v>
      </c>
      <c r="H216" s="2">
        <v>5</v>
      </c>
      <c r="I216" s="2">
        <v>10</v>
      </c>
      <c r="J216" s="2">
        <v>5</v>
      </c>
      <c r="K216" s="2">
        <v>8</v>
      </c>
      <c r="L216" s="2">
        <v>5</v>
      </c>
      <c r="M216" s="31">
        <f t="shared" si="65"/>
        <v>-3</v>
      </c>
      <c r="N216" s="72">
        <f t="shared" si="69"/>
        <v>-0.375</v>
      </c>
      <c r="O216" s="72">
        <f t="shared" si="67"/>
        <v>0</v>
      </c>
      <c r="P216" s="72" t="str">
        <f t="shared" si="68"/>
        <v>n/a</v>
      </c>
    </row>
    <row r="217" spans="1:17" x14ac:dyDescent="0.2">
      <c r="A217" s="45" t="s">
        <v>12</v>
      </c>
      <c r="B217" s="45"/>
      <c r="C217" s="37"/>
      <c r="D217" s="52"/>
      <c r="E217" s="38"/>
      <c r="F217" s="38"/>
      <c r="G217" s="38"/>
      <c r="H217" s="38"/>
      <c r="I217" s="38"/>
      <c r="J217" s="38"/>
      <c r="K217" s="38"/>
      <c r="L217" s="38"/>
      <c r="M217" s="81"/>
      <c r="N217" s="79"/>
      <c r="O217" s="80"/>
      <c r="P217" s="80"/>
      <c r="Q217" s="52"/>
    </row>
    <row r="218" spans="1:17" x14ac:dyDescent="0.2">
      <c r="A218" s="3"/>
      <c r="B218" s="3" t="s">
        <v>0</v>
      </c>
      <c r="C218" s="3">
        <v>551</v>
      </c>
      <c r="D218">
        <v>635</v>
      </c>
      <c r="E218" s="2">
        <v>607</v>
      </c>
      <c r="F218" s="2">
        <v>652</v>
      </c>
      <c r="G218" s="2">
        <v>648</v>
      </c>
      <c r="H218" s="2">
        <v>622</v>
      </c>
      <c r="I218" s="2">
        <v>592</v>
      </c>
      <c r="J218" s="2">
        <v>576</v>
      </c>
      <c r="K218" s="2">
        <v>535</v>
      </c>
      <c r="L218" s="2">
        <v>569</v>
      </c>
      <c r="M218" s="31">
        <f t="shared" si="65"/>
        <v>34</v>
      </c>
      <c r="N218" s="72">
        <f>IFERROR((L218-K218)/K218,"n/a")</f>
        <v>6.3551401869158877E-2</v>
      </c>
      <c r="O218" s="72">
        <f>IFERROR((L218-H218)/H218,"n/a")</f>
        <v>-8.5209003215434079E-2</v>
      </c>
      <c r="P218" s="72">
        <f>IFERROR((L218-C218)/C218,"n/a")</f>
        <v>3.2667876588021776E-2</v>
      </c>
    </row>
    <row r="219" spans="1:17" x14ac:dyDescent="0.2">
      <c r="A219" s="3"/>
      <c r="B219" s="3" t="s">
        <v>1</v>
      </c>
      <c r="C219">
        <v>9</v>
      </c>
      <c r="D219">
        <v>13</v>
      </c>
      <c r="E219" s="2">
        <v>12</v>
      </c>
      <c r="F219" s="2">
        <v>12</v>
      </c>
      <c r="G219" s="2">
        <v>9</v>
      </c>
      <c r="H219" s="2">
        <v>10</v>
      </c>
      <c r="I219" s="2">
        <v>5</v>
      </c>
      <c r="J219" s="2">
        <v>11</v>
      </c>
      <c r="K219" s="2">
        <v>6</v>
      </c>
      <c r="L219" s="2">
        <v>8</v>
      </c>
      <c r="M219" s="31">
        <f t="shared" si="65"/>
        <v>2</v>
      </c>
      <c r="N219" s="72">
        <f t="shared" si="69"/>
        <v>0.33333333333333331</v>
      </c>
      <c r="O219" s="72">
        <f t="shared" si="67"/>
        <v>-0.2</v>
      </c>
      <c r="P219" s="72">
        <f t="shared" si="68"/>
        <v>-0.1111111111111111</v>
      </c>
    </row>
    <row r="220" spans="1:17" x14ac:dyDescent="0.2">
      <c r="A220" s="3"/>
      <c r="B220" s="3" t="s">
        <v>2</v>
      </c>
      <c r="C220">
        <v>142</v>
      </c>
      <c r="D220">
        <v>130</v>
      </c>
      <c r="E220" s="2">
        <v>123</v>
      </c>
      <c r="F220" s="2">
        <v>116</v>
      </c>
      <c r="G220" s="2">
        <v>129</v>
      </c>
      <c r="H220" s="2">
        <v>129</v>
      </c>
      <c r="I220" s="2">
        <v>129</v>
      </c>
      <c r="J220" s="2">
        <v>121</v>
      </c>
      <c r="K220" s="2">
        <v>109</v>
      </c>
      <c r="L220" s="2">
        <v>132</v>
      </c>
      <c r="M220" s="31">
        <f t="shared" si="65"/>
        <v>23</v>
      </c>
      <c r="N220" s="72">
        <f t="shared" si="69"/>
        <v>0.21100917431192662</v>
      </c>
      <c r="O220" s="72">
        <f t="shared" si="67"/>
        <v>2.3255813953488372E-2</v>
      </c>
      <c r="P220" s="72">
        <f t="shared" si="68"/>
        <v>-7.0422535211267609E-2</v>
      </c>
    </row>
    <row r="221" spans="1:17" x14ac:dyDescent="0.2">
      <c r="A221" s="3"/>
      <c r="B221" s="3" t="s">
        <v>14</v>
      </c>
      <c r="C221">
        <v>375</v>
      </c>
      <c r="D221">
        <v>448</v>
      </c>
      <c r="E221" s="2">
        <v>413</v>
      </c>
      <c r="F221" s="2">
        <v>464</v>
      </c>
      <c r="G221" s="2">
        <v>444</v>
      </c>
      <c r="H221" s="2">
        <v>417</v>
      </c>
      <c r="I221" s="2">
        <v>400</v>
      </c>
      <c r="J221" s="2">
        <v>395</v>
      </c>
      <c r="K221" s="2">
        <v>380</v>
      </c>
      <c r="L221" s="2">
        <v>393</v>
      </c>
      <c r="M221" s="31">
        <f t="shared" si="65"/>
        <v>13</v>
      </c>
      <c r="N221" s="72">
        <f t="shared" si="69"/>
        <v>3.4210526315789476E-2</v>
      </c>
      <c r="O221" s="72">
        <f t="shared" si="67"/>
        <v>-5.7553956834532377E-2</v>
      </c>
      <c r="P221" s="72">
        <f t="shared" si="68"/>
        <v>4.8000000000000001E-2</v>
      </c>
    </row>
    <row r="222" spans="1:17" x14ac:dyDescent="0.2">
      <c r="A222" s="3"/>
      <c r="B222" s="3" t="s">
        <v>4</v>
      </c>
      <c r="C222">
        <v>25</v>
      </c>
      <c r="D222">
        <v>44</v>
      </c>
      <c r="E222" s="2">
        <v>59</v>
      </c>
      <c r="F222" s="2">
        <v>60</v>
      </c>
      <c r="G222" s="2">
        <v>66</v>
      </c>
      <c r="H222" s="2">
        <v>66</v>
      </c>
      <c r="I222" s="2">
        <v>58</v>
      </c>
      <c r="J222" s="2">
        <v>49</v>
      </c>
      <c r="K222" s="2">
        <v>40</v>
      </c>
      <c r="L222" s="2">
        <v>36</v>
      </c>
      <c r="M222" s="31">
        <f t="shared" si="65"/>
        <v>-4</v>
      </c>
      <c r="N222" s="72">
        <f t="shared" si="69"/>
        <v>-0.1</v>
      </c>
      <c r="O222" s="72">
        <f t="shared" si="67"/>
        <v>-0.45454545454545453</v>
      </c>
      <c r="P222" s="72">
        <f t="shared" si="68"/>
        <v>0.44</v>
      </c>
    </row>
    <row r="223" spans="1:17" x14ac:dyDescent="0.2">
      <c r="A223" s="45" t="s">
        <v>34</v>
      </c>
      <c r="B223" s="45"/>
      <c r="C223" s="37"/>
      <c r="D223" s="52"/>
      <c r="E223" s="38"/>
      <c r="F223" s="38"/>
      <c r="G223" s="38"/>
      <c r="H223" s="38"/>
      <c r="I223" s="38"/>
      <c r="J223" s="38"/>
      <c r="K223" s="38"/>
      <c r="L223" s="38"/>
      <c r="M223" s="81"/>
      <c r="N223" s="79"/>
      <c r="O223" s="80"/>
      <c r="P223" s="80"/>
      <c r="Q223" s="52"/>
    </row>
    <row r="224" spans="1:17" x14ac:dyDescent="0.2">
      <c r="A224" s="3"/>
      <c r="B224" s="3" t="s">
        <v>0</v>
      </c>
      <c r="C224" s="3">
        <v>71</v>
      </c>
      <c r="D224">
        <v>86</v>
      </c>
      <c r="E224" s="2">
        <v>96</v>
      </c>
      <c r="F224" s="2">
        <v>89</v>
      </c>
      <c r="G224" s="2">
        <v>99</v>
      </c>
      <c r="H224" s="2">
        <v>75</v>
      </c>
      <c r="I224" s="2">
        <v>57</v>
      </c>
      <c r="J224" s="2">
        <v>216</v>
      </c>
      <c r="K224" s="2">
        <v>228</v>
      </c>
      <c r="L224" s="2">
        <v>217</v>
      </c>
      <c r="M224" s="31">
        <f t="shared" si="65"/>
        <v>-11</v>
      </c>
      <c r="N224" s="72">
        <f>IFERROR((L224-K224)/K224,"n/a")</f>
        <v>-4.8245614035087717E-2</v>
      </c>
      <c r="O224" s="72">
        <f>IFERROR((L224-H224)/H224,"n/a")</f>
        <v>1.8933333333333333</v>
      </c>
      <c r="P224" s="72">
        <f>IFERROR((L224-C224)/C224,"n/a")</f>
        <v>2.056338028169014</v>
      </c>
    </row>
    <row r="225" spans="1:17" x14ac:dyDescent="0.2">
      <c r="A225" s="3"/>
      <c r="B225" s="3" t="s">
        <v>3</v>
      </c>
      <c r="C225">
        <v>68</v>
      </c>
      <c r="D225">
        <v>82</v>
      </c>
      <c r="E225" s="2">
        <v>93</v>
      </c>
      <c r="F225" s="2">
        <v>82</v>
      </c>
      <c r="G225" s="2">
        <v>98</v>
      </c>
      <c r="H225" s="2">
        <v>69</v>
      </c>
      <c r="I225" s="2">
        <v>53</v>
      </c>
      <c r="J225" s="2">
        <v>207</v>
      </c>
      <c r="K225" s="2">
        <v>221</v>
      </c>
      <c r="L225" s="2">
        <v>212</v>
      </c>
      <c r="M225" s="31">
        <f t="shared" si="65"/>
        <v>-9</v>
      </c>
      <c r="N225" s="72">
        <f t="shared" si="69"/>
        <v>-4.072398190045249E-2</v>
      </c>
      <c r="O225" s="72">
        <f t="shared" si="67"/>
        <v>2.0724637681159419</v>
      </c>
      <c r="P225" s="72">
        <f t="shared" si="68"/>
        <v>2.1176470588235294</v>
      </c>
    </row>
    <row r="226" spans="1:17" x14ac:dyDescent="0.2">
      <c r="A226" s="3"/>
      <c r="B226" s="3" t="s">
        <v>4</v>
      </c>
      <c r="C226">
        <v>3</v>
      </c>
      <c r="D226">
        <v>4</v>
      </c>
      <c r="E226" s="2">
        <v>3</v>
      </c>
      <c r="F226" s="2">
        <v>7</v>
      </c>
      <c r="G226" s="2">
        <v>1</v>
      </c>
      <c r="H226" s="2">
        <v>6</v>
      </c>
      <c r="I226" s="2">
        <v>4</v>
      </c>
      <c r="J226" s="2">
        <v>9</v>
      </c>
      <c r="K226" s="2">
        <v>7</v>
      </c>
      <c r="L226" s="2">
        <v>5</v>
      </c>
      <c r="M226" s="31">
        <f t="shared" si="65"/>
        <v>-2</v>
      </c>
      <c r="N226" s="72">
        <f t="shared" si="69"/>
        <v>-0.2857142857142857</v>
      </c>
      <c r="O226" s="72">
        <f t="shared" si="67"/>
        <v>-0.16666666666666666</v>
      </c>
      <c r="P226" s="72">
        <f t="shared" si="68"/>
        <v>0.66666666666666663</v>
      </c>
    </row>
    <row r="227" spans="1:17" x14ac:dyDescent="0.2">
      <c r="A227" s="45" t="s">
        <v>100</v>
      </c>
      <c r="B227" s="45"/>
      <c r="C227" s="37"/>
      <c r="D227" s="52"/>
      <c r="E227" s="38"/>
      <c r="F227" s="38"/>
      <c r="G227" s="38"/>
      <c r="H227" s="38"/>
      <c r="I227" s="38"/>
      <c r="J227" s="38"/>
      <c r="K227" s="38"/>
      <c r="L227" s="38"/>
      <c r="M227" s="81"/>
      <c r="N227" s="79"/>
      <c r="O227" s="80"/>
      <c r="P227" s="80"/>
      <c r="Q227" s="52"/>
    </row>
    <row r="228" spans="1:17" x14ac:dyDescent="0.2">
      <c r="A228" s="3"/>
      <c r="B228" s="3" t="s">
        <v>0</v>
      </c>
      <c r="C228" s="3">
        <v>4</v>
      </c>
      <c r="D228">
        <v>8</v>
      </c>
      <c r="E228" s="2">
        <v>9</v>
      </c>
      <c r="F228" s="2">
        <v>15</v>
      </c>
      <c r="G228" s="2">
        <v>7</v>
      </c>
      <c r="H228" s="2">
        <v>18</v>
      </c>
      <c r="I228" s="2">
        <v>7</v>
      </c>
      <c r="J228" s="2">
        <v>5</v>
      </c>
      <c r="K228" s="2">
        <v>9</v>
      </c>
      <c r="L228" s="2">
        <v>10</v>
      </c>
      <c r="M228" s="31">
        <f>L228-K228</f>
        <v>1</v>
      </c>
      <c r="N228" s="72">
        <f>IFERROR((L228-K228)/K228,"n/a")</f>
        <v>0.1111111111111111</v>
      </c>
      <c r="O228" s="72">
        <f>IFERROR((L228-H228)/H228,"n/a")</f>
        <v>-0.44444444444444442</v>
      </c>
      <c r="P228" s="72">
        <f>IFERROR((L228-C228)/C228,"n/a")</f>
        <v>1.5</v>
      </c>
    </row>
    <row r="229" spans="1:17" x14ac:dyDescent="0.2">
      <c r="A229" s="3"/>
      <c r="B229" s="3" t="s">
        <v>2</v>
      </c>
      <c r="C229">
        <v>0</v>
      </c>
      <c r="D229">
        <v>6</v>
      </c>
      <c r="E229" s="2">
        <v>8</v>
      </c>
      <c r="F229" s="2">
        <v>10</v>
      </c>
      <c r="G229" s="2">
        <v>4</v>
      </c>
      <c r="H229" s="2">
        <v>9</v>
      </c>
      <c r="I229" s="2">
        <v>5</v>
      </c>
      <c r="J229" s="2">
        <v>5</v>
      </c>
      <c r="K229" s="2">
        <v>7</v>
      </c>
      <c r="L229" s="2">
        <v>8</v>
      </c>
      <c r="M229" s="31">
        <f t="shared" si="65"/>
        <v>1</v>
      </c>
      <c r="N229" s="72">
        <f t="shared" si="69"/>
        <v>0.14285714285714285</v>
      </c>
      <c r="O229" s="72">
        <f t="shared" si="67"/>
        <v>-0.1111111111111111</v>
      </c>
      <c r="P229" s="72" t="str">
        <f t="shared" si="68"/>
        <v>n/a</v>
      </c>
    </row>
    <row r="230" spans="1:17" x14ac:dyDescent="0.2">
      <c r="A230" s="3"/>
      <c r="B230" s="3" t="s">
        <v>14</v>
      </c>
      <c r="C230">
        <v>1</v>
      </c>
      <c r="D230">
        <v>0</v>
      </c>
      <c r="E230" s="2">
        <v>1</v>
      </c>
      <c r="F230" s="2">
        <v>4</v>
      </c>
      <c r="G230" s="2">
        <v>3</v>
      </c>
      <c r="H230" s="2">
        <v>5</v>
      </c>
      <c r="I230" s="2">
        <v>2</v>
      </c>
      <c r="J230" s="2">
        <v>0</v>
      </c>
      <c r="K230" s="2">
        <v>1</v>
      </c>
      <c r="L230" s="2">
        <v>2</v>
      </c>
      <c r="M230" s="31">
        <f t="shared" si="65"/>
        <v>1</v>
      </c>
      <c r="N230" s="72">
        <f t="shared" si="69"/>
        <v>1</v>
      </c>
      <c r="O230" s="72">
        <f t="shared" si="67"/>
        <v>-0.6</v>
      </c>
      <c r="P230" s="72">
        <f t="shared" si="68"/>
        <v>1</v>
      </c>
    </row>
    <row r="231" spans="1:17" x14ac:dyDescent="0.2">
      <c r="A231" s="3"/>
      <c r="B231" s="3" t="s">
        <v>4</v>
      </c>
      <c r="C231">
        <v>3</v>
      </c>
      <c r="D231">
        <v>2</v>
      </c>
      <c r="E231">
        <v>0</v>
      </c>
      <c r="F231">
        <v>1</v>
      </c>
      <c r="G231">
        <v>0</v>
      </c>
      <c r="H231">
        <v>4</v>
      </c>
      <c r="I231">
        <v>0</v>
      </c>
      <c r="J231">
        <v>0</v>
      </c>
      <c r="K231">
        <v>1</v>
      </c>
      <c r="L231">
        <v>0</v>
      </c>
      <c r="M231" s="31">
        <f t="shared" si="65"/>
        <v>-1</v>
      </c>
      <c r="N231" s="72">
        <f t="shared" si="69"/>
        <v>-1</v>
      </c>
      <c r="O231" s="72">
        <f t="shared" si="67"/>
        <v>-1</v>
      </c>
      <c r="P231" s="72">
        <f t="shared" si="68"/>
        <v>-1</v>
      </c>
    </row>
    <row r="232" spans="1:17" x14ac:dyDescent="0.2">
      <c r="A232" t="s">
        <v>35</v>
      </c>
      <c r="M232" s="70"/>
      <c r="N232" s="5"/>
      <c r="O232" s="17"/>
    </row>
  </sheetData>
  <sheetProtection algorithmName="SHA-512" hashValue="d1OGl5B3pCuucRJA2+Nqzz+6ZdrFja9sl+qHCeZOsYts6pNcfPSBMPJF9iUC9WACf6e7TEYOaGeOa5UOxFHtQw==" saltValue="yd0aJ+q826xqzfS4PuRjYA==" spinCount="100000" sheet="1" objects="1" scenarios="1"/>
  <printOptions horizontalCentered="1"/>
  <pageMargins left="0.2" right="0.2" top="0.5" bottom="0.5" header="0.3" footer="0.3"/>
  <pageSetup orientation="landscape" r:id="rId1"/>
  <rowBreaks count="5" manualBreakCount="5">
    <brk id="47" max="16383" man="1"/>
    <brk id="92" max="16383" man="1"/>
    <brk id="131" max="16383" man="1"/>
    <brk id="169" max="16383" man="1"/>
    <brk id="202" max="16383" man="1"/>
  </rowBreaks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63B09801-9FE0-4F1B-801A-F5D8B39D30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Tables1_4!B98:L98</xm:f>
              <xm:sqref>Q98</xm:sqref>
            </x14:sparkline>
            <x14:sparkline>
              <xm:f>Tables1_4!B99:L99</xm:f>
              <xm:sqref>Q99</xm:sqref>
            </x14:sparkline>
            <x14:sparkline>
              <xm:f>Tables1_4!B100:L100</xm:f>
              <xm:sqref>Q100</xm:sqref>
            </x14:sparkline>
            <x14:sparkline>
              <xm:f>Tables1_4!B101:L101</xm:f>
              <xm:sqref>Q101</xm:sqref>
            </x14:sparkline>
            <x14:sparkline>
              <xm:f>Tables1_4!B102:L102</xm:f>
              <xm:sqref>Q102</xm:sqref>
            </x14:sparkline>
            <x14:sparkline>
              <xm:f>Tables1_4!B103:L103</xm:f>
              <xm:sqref>Q103</xm:sqref>
            </x14:sparkline>
            <x14:sparkline>
              <xm:f>Tables1_4!B104:L104</xm:f>
              <xm:sqref>Q104</xm:sqref>
            </x14:sparkline>
            <x14:sparkline>
              <xm:f>Tables1_4!B105:L105</xm:f>
              <xm:sqref>Q105</xm:sqref>
            </x14:sparkline>
            <x14:sparkline>
              <xm:f>Tables1_4!B106:L106</xm:f>
              <xm:sqref>Q106</xm:sqref>
            </x14:sparkline>
            <x14:sparkline>
              <xm:f>Tables1_4!B107:L107</xm:f>
              <xm:sqref>Q107</xm:sqref>
            </x14:sparkline>
            <x14:sparkline>
              <xm:f>Tables1_4!B108:L108</xm:f>
              <xm:sqref>Q108</xm:sqref>
            </x14:sparkline>
            <x14:sparkline>
              <xm:f>Tables1_4!B109:L109</xm:f>
              <xm:sqref>Q109</xm:sqref>
            </x14:sparkline>
            <x14:sparkline>
              <xm:f>Tables1_4!B110:L110</xm:f>
              <xm:sqref>Q110</xm:sqref>
            </x14:sparkline>
            <x14:sparkline>
              <xm:f>Tables1_4!B111:L111</xm:f>
              <xm:sqref>Q111</xm:sqref>
            </x14:sparkline>
          </x14:sparklines>
        </x14:sparklineGroup>
        <x14:sparklineGroup displayEmptyCellsAs="gap" high="1" xr2:uid="{A25AB431-2030-438C-8FC0-D45C8C13D7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Tables1_4!B86:K86</xm:f>
              <xm:sqref>P86</xm:sqref>
            </x14:sparkline>
            <x14:sparkline>
              <xm:f>Tables1_4!B87:K87</xm:f>
              <xm:sqref>P87</xm:sqref>
            </x14:sparkline>
            <x14:sparkline>
              <xm:f>Tables1_4!B88:K88</xm:f>
              <xm:sqref>P88</xm:sqref>
            </x14:sparkline>
            <x14:sparkline>
              <xm:f>Tables1_4!B89:K89</xm:f>
              <xm:sqref>P89</xm:sqref>
            </x14:sparkline>
            <x14:sparkline>
              <xm:f>Tables1_4!B90:K90</xm:f>
              <xm:sqref>P90</xm:sqref>
            </x14:sparkline>
            <x14:sparkline>
              <xm:f>Tables1_4!B91:K91</xm:f>
              <xm:sqref>P91</xm:sqref>
            </x14:sparkline>
            <x14:sparkline>
              <xm:f>Tables1_4!B92:K92</xm:f>
              <xm:sqref>P92</xm:sqref>
            </x14:sparkline>
          </x14:sparklines>
        </x14:sparklineGroup>
        <x14:sparklineGroup displayEmptyCellsAs="gap" high="1" xr2:uid="{A3D246ED-9C0D-4905-BC34-D0304CDB2C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Tables1_4!B75:K75</xm:f>
              <xm:sqref>P75</xm:sqref>
            </x14:sparkline>
            <x14:sparkline>
              <xm:f>Tables1_4!B76:K76</xm:f>
              <xm:sqref>P76</xm:sqref>
            </x14:sparkline>
            <x14:sparkline>
              <xm:f>Tables1_4!B77:K77</xm:f>
              <xm:sqref>P77</xm:sqref>
            </x14:sparkline>
            <x14:sparkline>
              <xm:f>Tables1_4!B78:K78</xm:f>
              <xm:sqref>P78</xm:sqref>
            </x14:sparkline>
            <x14:sparkline>
              <xm:f>Tables1_4!B79:K79</xm:f>
              <xm:sqref>P79</xm:sqref>
            </x14:sparkline>
            <x14:sparkline>
              <xm:f>Tables1_4!B80:K80</xm:f>
              <xm:sqref>P80</xm:sqref>
            </x14:sparkline>
            <x14:sparkline>
              <xm:f>Tables1_4!B81:K81</xm:f>
              <xm:sqref>P81</xm:sqref>
            </x14:sparkline>
          </x14:sparklines>
        </x14:sparklineGroup>
        <x14:sparklineGroup displayEmptyCellsAs="gap" high="1" xr2:uid="{3755F7EA-BB9D-4A14-8D53-F943D74A7A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Tables1_4!B64:K64</xm:f>
              <xm:sqref>P64</xm:sqref>
            </x14:sparkline>
            <x14:sparkline>
              <xm:f>Tables1_4!B65:K65</xm:f>
              <xm:sqref>P65</xm:sqref>
            </x14:sparkline>
            <x14:sparkline>
              <xm:f>Tables1_4!B66:K66</xm:f>
              <xm:sqref>P66</xm:sqref>
            </x14:sparkline>
            <x14:sparkline>
              <xm:f>Tables1_4!B67:K67</xm:f>
              <xm:sqref>P67</xm:sqref>
            </x14:sparkline>
            <x14:sparkline>
              <xm:f>Tables1_4!B68:K68</xm:f>
              <xm:sqref>P68</xm:sqref>
            </x14:sparkline>
            <x14:sparkline>
              <xm:f>Tables1_4!B69:K69</xm:f>
              <xm:sqref>P69</xm:sqref>
            </x14:sparkline>
            <x14:sparkline>
              <xm:f>Tables1_4!B70:K70</xm:f>
              <xm:sqref>P70</xm:sqref>
            </x14:sparkline>
          </x14:sparklines>
        </x14:sparklineGroup>
        <x14:sparklineGroup displayEmptyCellsAs="gap" high="1" xr2:uid="{5A03BBF4-BD0A-47EE-88F4-1191605A7B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Tables1_4!B5:K5</xm:f>
              <xm:sqref>P5</xm:sqref>
            </x14:sparkline>
            <x14:sparkline>
              <xm:f>Tables1_4!B6:K6</xm:f>
              <xm:sqref>P6</xm:sqref>
            </x14:sparkline>
            <x14:sparkline>
              <xm:f>Tables1_4!B7:K7</xm:f>
              <xm:sqref>P7</xm:sqref>
            </x14:sparkline>
            <x14:sparkline>
              <xm:f>Tables1_4!B8:K8</xm:f>
              <xm:sqref>P8</xm:sqref>
            </x14:sparkline>
            <x14:sparkline>
              <xm:f>Tables1_4!B9:K9</xm:f>
              <xm:sqref>P9</xm:sqref>
            </x14:sparkline>
            <x14:sparkline>
              <xm:f>Tables1_4!B10:K10</xm:f>
              <xm:sqref>P10</xm:sqref>
            </x14:sparkline>
            <x14:sparkline>
              <xm:f>Tables1_4!B11:K11</xm:f>
              <xm:sqref>P11</xm:sqref>
            </x14:sparkline>
            <x14:sparkline>
              <xm:f>Tables1_4!B12:K12</xm:f>
              <xm:sqref>P12</xm:sqref>
            </x14:sparkline>
          </x14:sparklines>
        </x14:sparklineGroup>
        <x14:sparklineGroup displayEmptyCellsAs="gap" high="1" xr2:uid="{82236857-CF8B-4938-9998-B2BE92FAB2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Tables1_4!B52:K52</xm:f>
              <xm:sqref>P52</xm:sqref>
            </x14:sparkline>
            <x14:sparkline>
              <xm:f>Tables1_4!B53:K53</xm:f>
              <xm:sqref>P53</xm:sqref>
            </x14:sparkline>
            <x14:sparkline>
              <xm:f>Tables1_4!B54:K54</xm:f>
              <xm:sqref>P54</xm:sqref>
            </x14:sparkline>
            <x14:sparkline>
              <xm:f>Tables1_4!B55:K55</xm:f>
              <xm:sqref>P55</xm:sqref>
            </x14:sparkline>
            <x14:sparkline>
              <xm:f>Tables1_4!B56:K56</xm:f>
              <xm:sqref>P56</xm:sqref>
            </x14:sparkline>
            <x14:sparkline>
              <xm:f>Tables1_4!B57:K57</xm:f>
              <xm:sqref>P57</xm:sqref>
            </x14:sparkline>
            <x14:sparkline>
              <xm:f>Tables1_4!B58:K58</xm:f>
              <xm:sqref>P58</xm:sqref>
            </x14:sparkline>
            <x14:sparkline>
              <xm:f>Tables1_4!B59:K59</xm:f>
              <xm:sqref>P59</xm:sqref>
            </x14:sparkline>
          </x14:sparklines>
        </x14:sparklineGroup>
        <x14:sparklineGroup displayEmptyCellsAs="gap" high="1" xr2:uid="{138C9E61-91A8-4ED5-8D3C-8EA2D758CB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Tables1_4!C114:L114</xm:f>
              <xm:sqref>Q114</xm:sqref>
            </x14:sparkline>
            <x14:sparkline>
              <xm:f>Tables1_4!C115:L115</xm:f>
              <xm:sqref>Q115</xm:sqref>
            </x14:sparkline>
            <x14:sparkline>
              <xm:f>Tables1_4!C116:L116</xm:f>
              <xm:sqref>Q116</xm:sqref>
            </x14:sparkline>
            <x14:sparkline>
              <xm:f>Tables1_4!C117:L117</xm:f>
              <xm:sqref>Q117</xm:sqref>
            </x14:sparkline>
            <x14:sparkline>
              <xm:f>Tables1_4!C118:L118</xm:f>
              <xm:sqref>Q118</xm:sqref>
            </x14:sparkline>
            <x14:sparkline>
              <xm:f>Tables1_4!C119:L119</xm:f>
              <xm:sqref>Q119</xm:sqref>
            </x14:sparkline>
            <x14:sparkline>
              <xm:f>Tables1_4!C120:L120</xm:f>
              <xm:sqref>Q120</xm:sqref>
            </x14:sparkline>
          </x14:sparklines>
        </x14:sparklineGroup>
        <x14:sparklineGroup displayEmptyCellsAs="gap" high="1" xr2:uid="{BDF0A409-119E-447A-8DD2-EFADFD659C8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Tables1_4!C124:L124</xm:f>
              <xm:sqref>Q124</xm:sqref>
            </x14:sparkline>
            <x14:sparkline>
              <xm:f>Tables1_4!C125:L125</xm:f>
              <xm:sqref>Q125</xm:sqref>
            </x14:sparkline>
            <x14:sparkline>
              <xm:f>Tables1_4!C126:L126</xm:f>
              <xm:sqref>Q126</xm:sqref>
            </x14:sparkline>
            <x14:sparkline>
              <xm:f>Tables1_4!C127:L127</xm:f>
              <xm:sqref>Q127</xm:sqref>
            </x14:sparkline>
            <x14:sparkline>
              <xm:f>Tables1_4!C128:L128</xm:f>
              <xm:sqref>Q128</xm:sqref>
            </x14:sparkline>
          </x14:sparklines>
        </x14:sparklineGroup>
        <x14:sparklineGroup displayEmptyCellsAs="gap" high="1" xr2:uid="{B7C3E7EE-FEFE-483A-923D-CA9F3EF335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Tables1_4!C145:L145</xm:f>
              <xm:sqref>Q145</xm:sqref>
            </x14:sparkline>
            <x14:sparkline>
              <xm:f>Tables1_4!C146:L146</xm:f>
              <xm:sqref>Q146</xm:sqref>
            </x14:sparkline>
            <x14:sparkline>
              <xm:f>Tables1_4!C147:L147</xm:f>
              <xm:sqref>Q147</xm:sqref>
            </x14:sparkline>
            <x14:sparkline>
              <xm:f>Tables1_4!C148:L148</xm:f>
              <xm:sqref>Q148</xm:sqref>
            </x14:sparkline>
          </x14:sparklines>
        </x14:sparklineGroup>
        <x14:sparklineGroup displayEmptyCellsAs="gap" high="1" xr2:uid="{0456FA38-1F4E-454B-AB5C-BED132B293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Tables1_4!C136:L136</xm:f>
              <xm:sqref>Q136</xm:sqref>
            </x14:sparkline>
            <x14:sparkline>
              <xm:f>Tables1_4!C137:L137</xm:f>
              <xm:sqref>Q137</xm:sqref>
            </x14:sparkline>
            <x14:sparkline>
              <xm:f>Tables1_4!C138:L138</xm:f>
              <xm:sqref>Q138</xm:sqref>
            </x14:sparkline>
            <x14:sparkline>
              <xm:f>Tables1_4!C139:L139</xm:f>
              <xm:sqref>Q139</xm:sqref>
            </x14:sparkline>
            <x14:sparkline>
              <xm:f>Tables1_4!C140:L140</xm:f>
              <xm:sqref>Q140</xm:sqref>
            </x14:sparkline>
            <x14:sparkline>
              <xm:f>Tables1_4!C141:L141</xm:f>
              <xm:sqref>Q141</xm:sqref>
            </x14:sparkline>
          </x14:sparklines>
        </x14:sparklineGroup>
        <x14:sparklineGroup displayEmptyCellsAs="gap" high="1" xr2:uid="{03173383-5827-46FD-BA28-46870AE712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Tables1_4!C150:L150</xm:f>
              <xm:sqref>Q150</xm:sqref>
            </x14:sparkline>
            <x14:sparkline>
              <xm:f>Tables1_4!C151:L151</xm:f>
              <xm:sqref>Q151</xm:sqref>
            </x14:sparkline>
            <x14:sparkline>
              <xm:f>Tables1_4!C152:L152</xm:f>
              <xm:sqref>Q152</xm:sqref>
            </x14:sparkline>
            <x14:sparkline>
              <xm:f>Tables1_4!C153:L153</xm:f>
              <xm:sqref>Q153</xm:sqref>
            </x14:sparkline>
          </x14:sparklines>
        </x14:sparklineGroup>
        <x14:sparklineGroup displayEmptyCellsAs="gap" high="1" xr2:uid="{141990E4-2838-4F38-99CA-BEE9835A3E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Tables1_4!C155:L155</xm:f>
              <xm:sqref>Q155</xm:sqref>
            </x14:sparkline>
            <x14:sparkline>
              <xm:f>Tables1_4!C156:L156</xm:f>
              <xm:sqref>Q156</xm:sqref>
            </x14:sparkline>
            <x14:sparkline>
              <xm:f>Tables1_4!C157:L157</xm:f>
              <xm:sqref>Q157</xm:sqref>
            </x14:sparkline>
            <x14:sparkline>
              <xm:f>Tables1_4!C158:L158</xm:f>
              <xm:sqref>Q158</xm:sqref>
            </x14:sparkline>
          </x14:sparklines>
        </x14:sparklineGroup>
        <x14:sparklineGroup displayEmptyCellsAs="gap" high="1" xr2:uid="{3966D246-0215-4C39-A346-3073ED9E17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Tables1_4!C160:L160</xm:f>
              <xm:sqref>Q160</xm:sqref>
            </x14:sparkline>
            <x14:sparkline>
              <xm:f>Tables1_4!C161:L161</xm:f>
              <xm:sqref>Q161</xm:sqref>
            </x14:sparkline>
            <x14:sparkline>
              <xm:f>Tables1_4!C162:L162</xm:f>
              <xm:sqref>Q162</xm:sqref>
            </x14:sparkline>
            <x14:sparkline>
              <xm:f>Tables1_4!C163:L163</xm:f>
              <xm:sqref>Q163</xm:sqref>
            </x14:sparkline>
          </x14:sparklines>
        </x14:sparklineGroup>
        <x14:sparklineGroup displayEmptyCellsAs="gap" high="1" xr2:uid="{FC1EA3F4-CEF5-409E-BF95-521216CF66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Tables1_4!C165:L165</xm:f>
              <xm:sqref>Q165</xm:sqref>
            </x14:sparkline>
            <x14:sparkline>
              <xm:f>Tables1_4!C166:L166</xm:f>
              <xm:sqref>Q166</xm:sqref>
            </x14:sparkline>
            <x14:sparkline>
              <xm:f>Tables1_4!C167:L167</xm:f>
              <xm:sqref>Q167</xm:sqref>
            </x14:sparkline>
            <x14:sparkline>
              <xm:f>Tables1_4!C168:L168</xm:f>
              <xm:sqref>Q168</xm:sqref>
            </x14:sparkline>
          </x14:sparklines>
        </x14:sparklineGroup>
        <x14:sparklineGroup displayEmptyCellsAs="gap" xr2:uid="{66423F4F-1077-4A18-940B-4311DD44A0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Tables1_4!C173:L173</xm:f>
              <xm:sqref>Q173</xm:sqref>
            </x14:sparkline>
          </x14:sparklines>
        </x14:sparklineGroup>
        <x14:sparklineGroup displayEmptyCellsAs="gap" high="1" xr2:uid="{DDC86F1E-E659-43AE-930C-7FC22F422C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Tables1_4!C174:L174</xm:f>
              <xm:sqref>Q174</xm:sqref>
            </x14:sparkline>
            <x14:sparkline>
              <xm:f>Tables1_4!C175:L175</xm:f>
              <xm:sqref>Q175</xm:sqref>
            </x14:sparkline>
            <x14:sparkline>
              <xm:f>Tables1_4!C176:L176</xm:f>
              <xm:sqref>Q176</xm:sqref>
            </x14:sparkline>
            <x14:sparkline>
              <xm:f>Tables1_4!C177:L177</xm:f>
              <xm:sqref>Q177</xm:sqref>
            </x14:sparkline>
            <x14:sparkline>
              <xm:f>Tables1_4!C178:L178</xm:f>
              <xm:sqref>Q178</xm:sqref>
            </x14:sparkline>
            <x14:sparkline>
              <xm:f>Tables1_4!C179:L179</xm:f>
              <xm:sqref>Q179</xm:sqref>
            </x14:sparkline>
            <x14:sparkline>
              <xm:f>Tables1_4!C180:L180</xm:f>
              <xm:sqref>Q180</xm:sqref>
            </x14:sparkline>
            <x14:sparkline>
              <xm:f>Tables1_4!C181:L181</xm:f>
              <xm:sqref>Q181</xm:sqref>
            </x14:sparkline>
            <x14:sparkline>
              <xm:f>Tables1_4!C182:L182</xm:f>
              <xm:sqref>Q182</xm:sqref>
            </x14:sparkline>
            <x14:sparkline>
              <xm:f>Tables1_4!C183:L183</xm:f>
              <xm:sqref>Q183</xm:sqref>
            </x14:sparkline>
            <x14:sparkline>
              <xm:f>Tables1_4!C184:L184</xm:f>
              <xm:sqref>Q184</xm:sqref>
            </x14:sparkline>
            <x14:sparkline>
              <xm:f>Tables1_4!C185:L185</xm:f>
              <xm:sqref>Q185</xm:sqref>
            </x14:sparkline>
            <x14:sparkline>
              <xm:f>Tables1_4!C186:L186</xm:f>
              <xm:sqref>Q186</xm:sqref>
            </x14:sparkline>
            <x14:sparkline>
              <xm:f>Tables1_4!C187:L187</xm:f>
              <xm:sqref>Q187</xm:sqref>
            </x14:sparkline>
            <x14:sparkline>
              <xm:f>Tables1_4!C188:L188</xm:f>
              <xm:sqref>Q188</xm:sqref>
            </x14:sparkline>
            <x14:sparkline>
              <xm:f>Tables1_4!C189:L189</xm:f>
              <xm:sqref>Q189</xm:sqref>
            </x14:sparkline>
            <x14:sparkline>
              <xm:f>Tables1_4!C190:L190</xm:f>
              <xm:sqref>Q190</xm:sqref>
            </x14:sparkline>
            <x14:sparkline>
              <xm:f>Tables1_4!C191:L191</xm:f>
              <xm:sqref>Q191</xm:sqref>
            </x14:sparkline>
            <x14:sparkline>
              <xm:f>Tables1_4!C192:L192</xm:f>
              <xm:sqref>Q192</xm:sqref>
            </x14:sparkline>
            <x14:sparkline>
              <xm:f>Tables1_4!C193:L193</xm:f>
              <xm:sqref>Q193</xm:sqref>
            </x14:sparkline>
            <x14:sparkline>
              <xm:f>Tables1_4!C194:L194</xm:f>
              <xm:sqref>Q194</xm:sqref>
            </x14:sparkline>
            <x14:sparkline>
              <xm:f>Tables1_4!C195:L195</xm:f>
              <xm:sqref>Q195</xm:sqref>
            </x14:sparkline>
            <x14:sparkline>
              <xm:f>Tables1_4!C196:L196</xm:f>
              <xm:sqref>Q196</xm:sqref>
            </x14:sparkline>
            <x14:sparkline>
              <xm:f>Tables1_4!C197:L197</xm:f>
              <xm:sqref>Q197</xm:sqref>
            </x14:sparkline>
            <x14:sparkline>
              <xm:f>Tables1_4!C198:L198</xm:f>
              <xm:sqref>Q198</xm:sqref>
            </x14:sparkline>
            <x14:sparkline>
              <xm:f>Tables1_4!C199:L199</xm:f>
              <xm:sqref>Q199</xm:sqref>
            </x14:sparkline>
            <x14:sparkline>
              <xm:f>Tables1_4!C200:L200</xm:f>
              <xm:sqref>Q200</xm:sqref>
            </x14:sparkline>
            <x14:sparkline>
              <xm:f>Tables1_4!C201:L201</xm:f>
              <xm:sqref>Q201</xm:sqref>
            </x14:sparkline>
          </x14:sparklines>
        </x14:sparklineGroup>
        <x14:sparklineGroup displayEmptyCellsAs="gap" high="1" xr2:uid="{6DEC4261-B817-49A8-B58C-FCEBB87D9A1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Tables1_4!C206:L206</xm:f>
              <xm:sqref>Q206</xm:sqref>
            </x14:sparkline>
            <x14:sparkline>
              <xm:f>Tables1_4!C207:L207</xm:f>
              <xm:sqref>Q207</xm:sqref>
            </x14:sparkline>
            <x14:sparkline>
              <xm:f>Tables1_4!C208:L208</xm:f>
              <xm:sqref>Q208</xm:sqref>
            </x14:sparkline>
            <x14:sparkline>
              <xm:f>Tables1_4!C209:L209</xm:f>
              <xm:sqref>Q209</xm:sqref>
            </x14:sparkline>
            <x14:sparkline>
              <xm:f>Tables1_4!C210:L210</xm:f>
              <xm:sqref>Q210</xm:sqref>
            </x14:sparkline>
            <x14:sparkline>
              <xm:f>Tables1_4!C211:L211</xm:f>
              <xm:sqref>Q211</xm:sqref>
            </x14:sparkline>
            <x14:sparkline>
              <xm:f>Tables1_4!C212:L212</xm:f>
              <xm:sqref>Q212</xm:sqref>
            </x14:sparkline>
            <x14:sparkline>
              <xm:f>Tables1_4!C213:L213</xm:f>
              <xm:sqref>Q213</xm:sqref>
            </x14:sparkline>
            <x14:sparkline>
              <xm:f>Tables1_4!C214:L214</xm:f>
              <xm:sqref>Q214</xm:sqref>
            </x14:sparkline>
            <x14:sparkline>
              <xm:f>Tables1_4!C215:L215</xm:f>
              <xm:sqref>Q215</xm:sqref>
            </x14:sparkline>
            <x14:sparkline>
              <xm:f>Tables1_4!C216:L216</xm:f>
              <xm:sqref>Q216</xm:sqref>
            </x14:sparkline>
            <x14:sparkline>
              <xm:f>Tables1_4!C217:L217</xm:f>
              <xm:sqref>Q217</xm:sqref>
            </x14:sparkline>
            <x14:sparkline>
              <xm:f>Tables1_4!C218:L218</xm:f>
              <xm:sqref>Q218</xm:sqref>
            </x14:sparkline>
            <x14:sparkline>
              <xm:f>Tables1_4!C219:L219</xm:f>
              <xm:sqref>Q219</xm:sqref>
            </x14:sparkline>
            <x14:sparkline>
              <xm:f>Tables1_4!C220:L220</xm:f>
              <xm:sqref>Q220</xm:sqref>
            </x14:sparkline>
            <x14:sparkline>
              <xm:f>Tables1_4!C221:L221</xm:f>
              <xm:sqref>Q221</xm:sqref>
            </x14:sparkline>
            <x14:sparkline>
              <xm:f>Tables1_4!C222:L222</xm:f>
              <xm:sqref>Q222</xm:sqref>
            </x14:sparkline>
            <x14:sparkline>
              <xm:f>Tables1_4!C223:L223</xm:f>
              <xm:sqref>Q223</xm:sqref>
            </x14:sparkline>
            <x14:sparkline>
              <xm:f>Tables1_4!C224:L224</xm:f>
              <xm:sqref>Q224</xm:sqref>
            </x14:sparkline>
            <x14:sparkline>
              <xm:f>Tables1_4!C225:L225</xm:f>
              <xm:sqref>Q225</xm:sqref>
            </x14:sparkline>
            <x14:sparkline>
              <xm:f>Tables1_4!C226:L226</xm:f>
              <xm:sqref>Q226</xm:sqref>
            </x14:sparkline>
            <x14:sparkline>
              <xm:f>Tables1_4!C227:L227</xm:f>
              <xm:sqref>Q227</xm:sqref>
            </x14:sparkline>
            <x14:sparkline>
              <xm:f>Tables1_4!C228:L228</xm:f>
              <xm:sqref>Q228</xm:sqref>
            </x14:sparkline>
            <x14:sparkline>
              <xm:f>Tables1_4!C229:L229</xm:f>
              <xm:sqref>Q229</xm:sqref>
            </x14:sparkline>
            <x14:sparkline>
              <xm:f>Tables1_4!C230:L230</xm:f>
              <xm:sqref>Q230</xm:sqref>
            </x14:sparkline>
            <x14:sparkline>
              <xm:f>Tables1_4!C231:L231</xm:f>
              <xm:sqref>Q231</xm:sqref>
            </x14:sparkline>
          </x14:sparklines>
        </x14:sparklineGroup>
        <x14:sparklineGroup displayEmptyCellsAs="gap" xr2:uid="{E36D864E-146C-4EBB-A330-D93FC63625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Tables1_4!C232:L232</xm:f>
              <xm:sqref>Q232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13"/>
  <sheetViews>
    <sheetView showGridLines="0" zoomScaleNormal="10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33.83203125" customWidth="1"/>
    <col min="2" max="2" width="12.5" bestFit="1" customWidth="1"/>
    <col min="3" max="3" width="5.1640625" bestFit="1" customWidth="1"/>
    <col min="4" max="4" width="8" customWidth="1"/>
    <col min="5" max="5" width="7.83203125" customWidth="1"/>
    <col min="6" max="6" width="7.5" customWidth="1"/>
    <col min="7" max="7" width="7.83203125" customWidth="1"/>
    <col min="8" max="8" width="7.6640625" customWidth="1"/>
    <col min="9" max="9" width="7.33203125" customWidth="1"/>
    <col min="10" max="10" width="7.6640625" customWidth="1"/>
    <col min="11" max="11" width="7.83203125" customWidth="1"/>
    <col min="12" max="12" width="7.1640625" customWidth="1"/>
    <col min="13" max="13" width="8" bestFit="1" customWidth="1"/>
    <col min="14" max="15" width="8.33203125" bestFit="1" customWidth="1"/>
  </cols>
  <sheetData>
    <row r="1" spans="1:17" ht="15.75" x14ac:dyDescent="0.25">
      <c r="A1" s="15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7" x14ac:dyDescent="0.2">
      <c r="B2" s="8"/>
      <c r="C2" s="8"/>
      <c r="D2" s="16" t="s">
        <v>5</v>
      </c>
      <c r="E2" s="1"/>
      <c r="F2" s="1"/>
      <c r="G2" s="1"/>
      <c r="H2" s="1"/>
      <c r="I2" s="1"/>
      <c r="J2" s="1"/>
      <c r="K2" s="1"/>
      <c r="L2" s="1"/>
      <c r="M2" s="58" t="s">
        <v>36</v>
      </c>
      <c r="N2" s="59" t="s">
        <v>150</v>
      </c>
      <c r="O2" s="16" t="s">
        <v>152</v>
      </c>
      <c r="P2" s="1"/>
      <c r="Q2" s="59" t="s">
        <v>153</v>
      </c>
    </row>
    <row r="3" spans="1:17" x14ac:dyDescent="0.2">
      <c r="A3" s="10" t="s">
        <v>94</v>
      </c>
      <c r="B3" s="95"/>
      <c r="C3" s="9">
        <v>2017</v>
      </c>
      <c r="D3" s="9">
        <v>2018</v>
      </c>
      <c r="E3" s="9">
        <v>2019</v>
      </c>
      <c r="F3" s="9">
        <v>2020</v>
      </c>
      <c r="G3" s="9">
        <v>2021</v>
      </c>
      <c r="H3" s="9">
        <v>2022</v>
      </c>
      <c r="I3" s="9">
        <v>2023</v>
      </c>
      <c r="J3" s="9">
        <v>2024</v>
      </c>
      <c r="K3" s="9">
        <v>2025</v>
      </c>
      <c r="L3" s="9">
        <v>2026</v>
      </c>
      <c r="M3" s="56" t="s">
        <v>151</v>
      </c>
      <c r="N3" s="57"/>
      <c r="O3" s="27" t="s">
        <v>154</v>
      </c>
      <c r="P3" s="27" t="s">
        <v>155</v>
      </c>
      <c r="Q3" s="62" t="s">
        <v>156</v>
      </c>
    </row>
    <row r="4" spans="1:17" x14ac:dyDescent="0.2">
      <c r="A4" s="91" t="s">
        <v>86</v>
      </c>
      <c r="B4" s="92"/>
      <c r="C4" s="92"/>
      <c r="D4" s="93"/>
      <c r="E4" s="93"/>
      <c r="F4" s="93"/>
      <c r="G4" s="93"/>
      <c r="H4" s="93"/>
      <c r="I4" s="93"/>
      <c r="J4" s="93"/>
      <c r="K4" s="93"/>
      <c r="L4" s="94"/>
      <c r="M4" s="32"/>
      <c r="N4" s="33"/>
      <c r="O4" s="34"/>
      <c r="P4" s="82"/>
      <c r="Q4" s="82"/>
    </row>
    <row r="5" spans="1:17" x14ac:dyDescent="0.2">
      <c r="A5" s="52" t="s">
        <v>47</v>
      </c>
      <c r="B5" s="51" t="s">
        <v>0</v>
      </c>
      <c r="C5" s="51">
        <v>102</v>
      </c>
      <c r="D5" s="89">
        <v>120</v>
      </c>
      <c r="E5" s="89">
        <v>108</v>
      </c>
      <c r="F5" s="89">
        <v>97</v>
      </c>
      <c r="G5" s="89">
        <v>94</v>
      </c>
      <c r="H5" s="89">
        <v>100</v>
      </c>
      <c r="I5" s="89">
        <v>93</v>
      </c>
      <c r="J5" s="89">
        <v>92</v>
      </c>
      <c r="K5" s="89">
        <v>78</v>
      </c>
      <c r="L5" s="89">
        <v>106</v>
      </c>
      <c r="M5" s="53">
        <f>L5-K5</f>
        <v>28</v>
      </c>
      <c r="N5" s="54">
        <f>IFERROR((L5-K5)/K5,"n/a")</f>
        <v>0.35897435897435898</v>
      </c>
      <c r="O5" s="50">
        <f>IFERROR((L5-H5)/H5,"n/a")</f>
        <v>0.06</v>
      </c>
      <c r="P5" s="50">
        <f>IFERROR((L5-C5)/C5,"n/a")</f>
        <v>3.9215686274509803E-2</v>
      </c>
      <c r="Q5" s="52"/>
    </row>
    <row r="6" spans="1:17" x14ac:dyDescent="0.2">
      <c r="B6" s="3" t="s">
        <v>108</v>
      </c>
      <c r="C6" s="3">
        <v>5</v>
      </c>
      <c r="D6" s="2">
        <v>10</v>
      </c>
      <c r="E6" s="2">
        <v>18</v>
      </c>
      <c r="F6" s="2">
        <v>11</v>
      </c>
      <c r="G6" s="2">
        <v>17</v>
      </c>
      <c r="H6" s="2">
        <v>11</v>
      </c>
      <c r="I6" s="2">
        <v>17</v>
      </c>
      <c r="J6" s="2">
        <v>16</v>
      </c>
      <c r="K6" s="2">
        <v>14</v>
      </c>
      <c r="L6" s="2">
        <v>4</v>
      </c>
      <c r="M6" s="31">
        <f t="shared" ref="M6:M55" si="0">L6-K6</f>
        <v>-10</v>
      </c>
      <c r="N6" s="30">
        <f t="shared" ref="N6:N55" si="1">IFERROR((L6-K6)/K6,"n/a")</f>
        <v>-0.7142857142857143</v>
      </c>
      <c r="O6" s="21">
        <f t="shared" ref="O6:O42" si="2">IFERROR((L6-H6)/H6,"n/a")</f>
        <v>-0.63636363636363635</v>
      </c>
      <c r="P6" s="21">
        <f t="shared" ref="P6:P67" si="3">IFERROR((L6-C6)/C6,"n/a")</f>
        <v>-0.2</v>
      </c>
    </row>
    <row r="7" spans="1:17" x14ac:dyDescent="0.2">
      <c r="B7" s="3" t="s">
        <v>109</v>
      </c>
      <c r="C7" s="3">
        <v>97</v>
      </c>
      <c r="D7" s="2">
        <v>110</v>
      </c>
      <c r="E7" s="2">
        <v>90</v>
      </c>
      <c r="F7" s="2">
        <v>86</v>
      </c>
      <c r="G7" s="2">
        <v>77</v>
      </c>
      <c r="H7" s="2">
        <v>89</v>
      </c>
      <c r="I7" s="2">
        <v>76</v>
      </c>
      <c r="J7" s="2">
        <v>76</v>
      </c>
      <c r="K7" s="2">
        <v>64</v>
      </c>
      <c r="L7" s="2">
        <v>102</v>
      </c>
      <c r="M7" s="31">
        <f t="shared" si="0"/>
        <v>38</v>
      </c>
      <c r="N7" s="30">
        <f t="shared" si="1"/>
        <v>0.59375</v>
      </c>
      <c r="O7" s="21">
        <f t="shared" si="2"/>
        <v>0.14606741573033707</v>
      </c>
      <c r="P7" s="21">
        <f t="shared" si="3"/>
        <v>5.1546391752577317E-2</v>
      </c>
    </row>
    <row r="8" spans="1:17" x14ac:dyDescent="0.2">
      <c r="A8" s="52" t="s">
        <v>48</v>
      </c>
      <c r="B8" s="51" t="s">
        <v>0</v>
      </c>
      <c r="C8" s="51">
        <v>27</v>
      </c>
      <c r="D8" s="89">
        <v>25</v>
      </c>
      <c r="E8" s="89">
        <v>29</v>
      </c>
      <c r="F8" s="89">
        <v>27</v>
      </c>
      <c r="G8" s="89">
        <v>27</v>
      </c>
      <c r="H8" s="89">
        <v>18</v>
      </c>
      <c r="I8" s="89">
        <v>22</v>
      </c>
      <c r="J8" s="89">
        <v>32</v>
      </c>
      <c r="K8" s="89">
        <v>17</v>
      </c>
      <c r="L8" s="89">
        <v>27</v>
      </c>
      <c r="M8" s="53">
        <f t="shared" si="0"/>
        <v>10</v>
      </c>
      <c r="N8" s="54">
        <f t="shared" si="1"/>
        <v>0.58823529411764708</v>
      </c>
      <c r="O8" s="50">
        <f t="shared" si="2"/>
        <v>0.5</v>
      </c>
      <c r="P8" s="50">
        <f t="shared" si="3"/>
        <v>0</v>
      </c>
      <c r="Q8" s="52"/>
    </row>
    <row r="9" spans="1:17" x14ac:dyDescent="0.2">
      <c r="B9" s="3" t="s">
        <v>108</v>
      </c>
      <c r="C9" s="3">
        <v>11</v>
      </c>
      <c r="D9" s="2">
        <v>9</v>
      </c>
      <c r="E9" s="2">
        <v>9</v>
      </c>
      <c r="F9" s="2">
        <v>9</v>
      </c>
      <c r="G9" s="2">
        <v>10</v>
      </c>
      <c r="H9" s="2">
        <v>9</v>
      </c>
      <c r="I9" s="2">
        <v>6</v>
      </c>
      <c r="J9" s="2">
        <v>10</v>
      </c>
      <c r="K9" s="2">
        <v>6</v>
      </c>
      <c r="L9" s="2">
        <v>13</v>
      </c>
      <c r="M9" s="31">
        <f t="shared" si="0"/>
        <v>7</v>
      </c>
      <c r="N9" s="30">
        <f t="shared" si="1"/>
        <v>1.1666666666666667</v>
      </c>
      <c r="O9" s="21">
        <f t="shared" si="2"/>
        <v>0.44444444444444442</v>
      </c>
      <c r="P9" s="21">
        <f t="shared" si="3"/>
        <v>0.18181818181818182</v>
      </c>
    </row>
    <row r="10" spans="1:17" x14ac:dyDescent="0.2">
      <c r="B10" s="3" t="s">
        <v>109</v>
      </c>
      <c r="C10" s="3">
        <v>16</v>
      </c>
      <c r="D10" s="2">
        <v>16</v>
      </c>
      <c r="E10" s="2">
        <v>20</v>
      </c>
      <c r="F10" s="2">
        <v>18</v>
      </c>
      <c r="G10" s="2">
        <v>17</v>
      </c>
      <c r="H10" s="2">
        <v>9</v>
      </c>
      <c r="I10" s="2">
        <v>16</v>
      </c>
      <c r="J10" s="2">
        <v>22</v>
      </c>
      <c r="K10" s="2">
        <v>11</v>
      </c>
      <c r="L10" s="2">
        <v>14</v>
      </c>
      <c r="M10" s="31">
        <f t="shared" si="0"/>
        <v>3</v>
      </c>
      <c r="N10" s="30">
        <f t="shared" si="1"/>
        <v>0.27272727272727271</v>
      </c>
      <c r="O10" s="21">
        <f t="shared" si="2"/>
        <v>0.55555555555555558</v>
      </c>
      <c r="P10" s="21">
        <f t="shared" si="3"/>
        <v>-0.125</v>
      </c>
    </row>
    <row r="11" spans="1:17" x14ac:dyDescent="0.2">
      <c r="A11" s="52" t="s">
        <v>160</v>
      </c>
      <c r="B11" s="51" t="s">
        <v>0</v>
      </c>
      <c r="C11" s="51">
        <v>54</v>
      </c>
      <c r="D11" s="89">
        <v>54</v>
      </c>
      <c r="E11" s="89">
        <v>60</v>
      </c>
      <c r="F11" s="89">
        <v>72</v>
      </c>
      <c r="G11" s="89">
        <v>59</v>
      </c>
      <c r="H11" s="89">
        <v>65</v>
      </c>
      <c r="I11" s="89">
        <v>50</v>
      </c>
      <c r="J11" s="89">
        <v>63</v>
      </c>
      <c r="K11" s="89">
        <v>64</v>
      </c>
      <c r="L11" s="89">
        <v>70</v>
      </c>
      <c r="M11" s="53">
        <f t="shared" si="0"/>
        <v>6</v>
      </c>
      <c r="N11" s="54">
        <f t="shared" si="1"/>
        <v>9.375E-2</v>
      </c>
      <c r="O11" s="50">
        <f t="shared" si="2"/>
        <v>7.6923076923076927E-2</v>
      </c>
      <c r="P11" s="50">
        <f t="shared" si="3"/>
        <v>0.29629629629629628</v>
      </c>
      <c r="Q11" s="52"/>
    </row>
    <row r="12" spans="1:17" x14ac:dyDescent="0.2">
      <c r="B12" s="3" t="s">
        <v>109</v>
      </c>
      <c r="C12" s="3">
        <v>54</v>
      </c>
      <c r="D12" s="2">
        <v>54</v>
      </c>
      <c r="E12" s="2">
        <v>60</v>
      </c>
      <c r="F12" s="2">
        <v>72</v>
      </c>
      <c r="G12" s="2">
        <v>59</v>
      </c>
      <c r="H12" s="2">
        <v>65</v>
      </c>
      <c r="I12" s="2">
        <v>50</v>
      </c>
      <c r="J12" s="2">
        <v>63</v>
      </c>
      <c r="K12" s="2">
        <v>64</v>
      </c>
      <c r="L12" s="2">
        <v>70</v>
      </c>
      <c r="M12" s="31">
        <f t="shared" si="0"/>
        <v>6</v>
      </c>
      <c r="N12" s="30">
        <f t="shared" si="1"/>
        <v>9.375E-2</v>
      </c>
      <c r="O12" s="21">
        <f t="shared" si="2"/>
        <v>7.6923076923076927E-2</v>
      </c>
      <c r="P12" s="21">
        <f t="shared" si="3"/>
        <v>0.29629629629629628</v>
      </c>
    </row>
    <row r="13" spans="1:17" x14ac:dyDescent="0.2">
      <c r="A13" s="52" t="s">
        <v>49</v>
      </c>
      <c r="B13" s="51" t="s">
        <v>0</v>
      </c>
      <c r="C13" s="51">
        <v>66</v>
      </c>
      <c r="D13" s="89">
        <v>61</v>
      </c>
      <c r="E13" s="89">
        <v>64</v>
      </c>
      <c r="F13" s="89">
        <v>73</v>
      </c>
      <c r="G13" s="89">
        <v>58</v>
      </c>
      <c r="H13" s="89">
        <v>65</v>
      </c>
      <c r="I13" s="89">
        <v>69</v>
      </c>
      <c r="J13" s="89">
        <v>60</v>
      </c>
      <c r="K13" s="89">
        <v>69</v>
      </c>
      <c r="L13" s="89">
        <v>80</v>
      </c>
      <c r="M13" s="53">
        <f t="shared" ref="M13" si="4">L13-K13</f>
        <v>11</v>
      </c>
      <c r="N13" s="54">
        <f t="shared" ref="N13" si="5">IFERROR((L13-K13)/K13,"n/a")</f>
        <v>0.15942028985507245</v>
      </c>
      <c r="O13" s="50">
        <f t="shared" ref="O13" si="6">IFERROR((L13-H13)/H13,"n/a")</f>
        <v>0.23076923076923078</v>
      </c>
      <c r="P13" s="50">
        <f t="shared" si="3"/>
        <v>0.21212121212121213</v>
      </c>
      <c r="Q13" s="52"/>
    </row>
    <row r="14" spans="1:17" x14ac:dyDescent="0.2">
      <c r="B14" s="3" t="s">
        <v>109</v>
      </c>
      <c r="C14" s="3">
        <v>66</v>
      </c>
      <c r="D14" s="2">
        <v>61</v>
      </c>
      <c r="E14" s="2">
        <v>64</v>
      </c>
      <c r="F14" s="2">
        <v>73</v>
      </c>
      <c r="G14" s="2">
        <v>58</v>
      </c>
      <c r="H14" s="2">
        <v>65</v>
      </c>
      <c r="I14" s="2">
        <v>69</v>
      </c>
      <c r="J14" s="2">
        <v>57</v>
      </c>
      <c r="K14" s="2">
        <v>58</v>
      </c>
      <c r="L14" s="2">
        <v>67</v>
      </c>
      <c r="M14" s="31">
        <f t="shared" si="0"/>
        <v>9</v>
      </c>
      <c r="N14" s="30">
        <f t="shared" si="1"/>
        <v>0.15517241379310345</v>
      </c>
      <c r="O14" s="21">
        <f t="shared" si="2"/>
        <v>3.0769230769230771E-2</v>
      </c>
      <c r="P14" s="21">
        <f t="shared" si="3"/>
        <v>1.5151515151515152E-2</v>
      </c>
    </row>
    <row r="15" spans="1:17" x14ac:dyDescent="0.2">
      <c r="B15" s="3" t="s">
        <v>110</v>
      </c>
      <c r="C15" s="3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3</v>
      </c>
      <c r="K15" s="2">
        <v>11</v>
      </c>
      <c r="L15" s="2">
        <v>13</v>
      </c>
      <c r="M15" s="31">
        <f t="shared" si="0"/>
        <v>2</v>
      </c>
      <c r="N15" s="30">
        <f t="shared" si="1"/>
        <v>0.18181818181818182</v>
      </c>
      <c r="O15" s="21" t="str">
        <f t="shared" si="2"/>
        <v>n/a</v>
      </c>
      <c r="P15" s="21" t="str">
        <f t="shared" si="3"/>
        <v>n/a</v>
      </c>
    </row>
    <row r="16" spans="1:17" x14ac:dyDescent="0.2">
      <c r="A16" s="52" t="s">
        <v>134</v>
      </c>
      <c r="B16" s="51" t="s">
        <v>0</v>
      </c>
      <c r="C16" s="51">
        <v>0</v>
      </c>
      <c r="D16" s="89">
        <v>11</v>
      </c>
      <c r="E16" s="89">
        <v>12</v>
      </c>
      <c r="F16" s="89">
        <v>21</v>
      </c>
      <c r="G16" s="89">
        <v>26</v>
      </c>
      <c r="H16" s="89">
        <v>25</v>
      </c>
      <c r="I16" s="89">
        <v>45</v>
      </c>
      <c r="J16" s="89">
        <v>43</v>
      </c>
      <c r="K16" s="89">
        <v>72</v>
      </c>
      <c r="L16" s="89">
        <v>41</v>
      </c>
      <c r="M16" s="53">
        <f t="shared" ref="M16" si="7">L16-K16</f>
        <v>-31</v>
      </c>
      <c r="N16" s="54">
        <f t="shared" ref="N16" si="8">IFERROR((L16-K16)/K16,"n/a")</f>
        <v>-0.43055555555555558</v>
      </c>
      <c r="O16" s="50">
        <f t="shared" ref="O16" si="9">IFERROR((L16-H16)/H16,"n/a")</f>
        <v>0.64</v>
      </c>
      <c r="P16" s="50" t="str">
        <f t="shared" si="3"/>
        <v>n/a</v>
      </c>
      <c r="Q16" s="52"/>
    </row>
    <row r="17" spans="1:17" x14ac:dyDescent="0.2">
      <c r="B17" s="3" t="s">
        <v>108</v>
      </c>
      <c r="C17" s="3">
        <v>0</v>
      </c>
      <c r="D17" s="2">
        <v>0</v>
      </c>
      <c r="E17" s="2">
        <v>1</v>
      </c>
      <c r="F17" s="2">
        <v>11</v>
      </c>
      <c r="G17" s="2">
        <v>15</v>
      </c>
      <c r="H17" s="2">
        <v>17</v>
      </c>
      <c r="I17" s="2">
        <v>35</v>
      </c>
      <c r="J17" s="2">
        <v>33</v>
      </c>
      <c r="K17" s="2">
        <v>62</v>
      </c>
      <c r="L17" s="2">
        <v>32</v>
      </c>
      <c r="M17" s="31">
        <f t="shared" si="0"/>
        <v>-30</v>
      </c>
      <c r="N17" s="30">
        <f t="shared" si="1"/>
        <v>-0.4838709677419355</v>
      </c>
      <c r="O17" s="21">
        <f t="shared" si="2"/>
        <v>0.88235294117647056</v>
      </c>
      <c r="P17" s="21" t="str">
        <f t="shared" si="3"/>
        <v>n/a</v>
      </c>
    </row>
    <row r="18" spans="1:17" x14ac:dyDescent="0.2">
      <c r="B18" s="3" t="s">
        <v>110</v>
      </c>
      <c r="C18" s="3">
        <v>0</v>
      </c>
      <c r="D18" s="2">
        <v>11</v>
      </c>
      <c r="E18" s="2">
        <v>11</v>
      </c>
      <c r="F18" s="2">
        <v>10</v>
      </c>
      <c r="G18" s="2">
        <v>11</v>
      </c>
      <c r="H18" s="2">
        <v>8</v>
      </c>
      <c r="I18" s="2">
        <v>10</v>
      </c>
      <c r="J18" s="2">
        <v>10</v>
      </c>
      <c r="K18" s="2">
        <v>10</v>
      </c>
      <c r="L18" s="2">
        <v>9</v>
      </c>
      <c r="M18" s="31">
        <f t="shared" si="0"/>
        <v>-1</v>
      </c>
      <c r="N18" s="30">
        <f t="shared" si="1"/>
        <v>-0.1</v>
      </c>
      <c r="O18" s="21">
        <f t="shared" si="2"/>
        <v>0.125</v>
      </c>
      <c r="P18" s="21" t="str">
        <f t="shared" si="3"/>
        <v>n/a</v>
      </c>
    </row>
    <row r="19" spans="1:17" x14ac:dyDescent="0.2">
      <c r="A19" s="52" t="s">
        <v>161</v>
      </c>
      <c r="B19" s="51" t="s">
        <v>0</v>
      </c>
      <c r="C19" s="51">
        <v>39</v>
      </c>
      <c r="D19" s="89">
        <v>29</v>
      </c>
      <c r="E19" s="89">
        <v>31</v>
      </c>
      <c r="F19" s="89">
        <v>24</v>
      </c>
      <c r="G19" s="89">
        <v>25</v>
      </c>
      <c r="H19" s="89">
        <v>22</v>
      </c>
      <c r="I19" s="89">
        <v>38</v>
      </c>
      <c r="J19" s="89">
        <v>30</v>
      </c>
      <c r="K19" s="89">
        <v>30</v>
      </c>
      <c r="L19" s="89">
        <v>33</v>
      </c>
      <c r="M19" s="53">
        <f t="shared" si="0"/>
        <v>3</v>
      </c>
      <c r="N19" s="54">
        <f t="shared" si="1"/>
        <v>0.1</v>
      </c>
      <c r="O19" s="50">
        <f t="shared" si="2"/>
        <v>0.5</v>
      </c>
      <c r="P19" s="50">
        <f t="shared" si="3"/>
        <v>-0.15384615384615385</v>
      </c>
      <c r="Q19" s="52"/>
    </row>
    <row r="20" spans="1:17" x14ac:dyDescent="0.2">
      <c r="B20" s="3" t="s">
        <v>109</v>
      </c>
      <c r="C20" s="3">
        <v>39</v>
      </c>
      <c r="D20" s="2">
        <v>29</v>
      </c>
      <c r="E20" s="2">
        <v>31</v>
      </c>
      <c r="F20" s="2">
        <v>24</v>
      </c>
      <c r="G20" s="2">
        <v>25</v>
      </c>
      <c r="H20" s="2">
        <v>22</v>
      </c>
      <c r="I20" s="2">
        <v>38</v>
      </c>
      <c r="J20" s="2">
        <v>30</v>
      </c>
      <c r="K20" s="2">
        <v>30</v>
      </c>
      <c r="L20" s="2">
        <v>33</v>
      </c>
      <c r="M20" s="31">
        <f t="shared" si="0"/>
        <v>3</v>
      </c>
      <c r="N20" s="30">
        <f t="shared" si="1"/>
        <v>0.1</v>
      </c>
      <c r="O20" s="21">
        <f t="shared" si="2"/>
        <v>0.5</v>
      </c>
      <c r="P20" s="21">
        <f t="shared" si="3"/>
        <v>-0.15384615384615385</v>
      </c>
    </row>
    <row r="21" spans="1:17" x14ac:dyDescent="0.2">
      <c r="A21" s="52" t="s">
        <v>120</v>
      </c>
      <c r="B21" s="51" t="s">
        <v>0</v>
      </c>
      <c r="C21" s="51">
        <v>0</v>
      </c>
      <c r="D21" s="89">
        <v>0</v>
      </c>
      <c r="E21" s="89">
        <v>1</v>
      </c>
      <c r="F21" s="89">
        <v>1</v>
      </c>
      <c r="G21" s="89">
        <v>6</v>
      </c>
      <c r="H21" s="89">
        <v>4</v>
      </c>
      <c r="I21" s="89">
        <v>32</v>
      </c>
      <c r="J21" s="89">
        <v>62</v>
      </c>
      <c r="K21" s="89">
        <v>83</v>
      </c>
      <c r="L21" s="89">
        <v>50</v>
      </c>
      <c r="M21" s="53">
        <f t="shared" ref="M21" si="10">L21-K21</f>
        <v>-33</v>
      </c>
      <c r="N21" s="54">
        <f t="shared" ref="N21" si="11">IFERROR((L21-K21)/K21,"n/a")</f>
        <v>-0.39759036144578314</v>
      </c>
      <c r="O21" s="50">
        <f t="shared" ref="O21" si="12">IFERROR((L21-H21)/H21,"n/a")</f>
        <v>11.5</v>
      </c>
      <c r="P21" s="50" t="str">
        <f t="shared" si="3"/>
        <v>n/a</v>
      </c>
      <c r="Q21" s="52"/>
    </row>
    <row r="22" spans="1:17" x14ac:dyDescent="0.2">
      <c r="B22" s="3" t="s">
        <v>108</v>
      </c>
      <c r="C22" s="3">
        <v>0</v>
      </c>
      <c r="D22" s="2">
        <v>0</v>
      </c>
      <c r="E22" s="2">
        <v>0</v>
      </c>
      <c r="F22" s="2">
        <v>0</v>
      </c>
      <c r="G22" s="2">
        <v>0</v>
      </c>
      <c r="H22" s="2">
        <v>1</v>
      </c>
      <c r="I22" s="2">
        <v>25</v>
      </c>
      <c r="J22" s="2">
        <v>54</v>
      </c>
      <c r="K22" s="2">
        <v>77</v>
      </c>
      <c r="L22" s="2">
        <v>48</v>
      </c>
      <c r="M22" s="31">
        <f t="shared" si="0"/>
        <v>-29</v>
      </c>
      <c r="N22" s="30">
        <f t="shared" si="1"/>
        <v>-0.37662337662337664</v>
      </c>
      <c r="O22" s="21">
        <f>IFERROR((L22-H22)/H22,"n/a")</f>
        <v>47</v>
      </c>
      <c r="P22" s="21" t="str">
        <f>IFERROR((L22-C22)/C22,"n/a")</f>
        <v>n/a</v>
      </c>
    </row>
    <row r="23" spans="1:17" x14ac:dyDescent="0.2">
      <c r="B23" s="3" t="s">
        <v>110</v>
      </c>
      <c r="C23" s="3">
        <v>0</v>
      </c>
      <c r="D23" s="2">
        <v>0</v>
      </c>
      <c r="E23" s="2">
        <v>1</v>
      </c>
      <c r="F23" s="2">
        <v>1</v>
      </c>
      <c r="G23" s="2">
        <v>6</v>
      </c>
      <c r="H23" s="2">
        <v>3</v>
      </c>
      <c r="I23" s="2">
        <v>7</v>
      </c>
      <c r="J23" s="2">
        <v>8</v>
      </c>
      <c r="K23" s="2">
        <v>6</v>
      </c>
      <c r="L23" s="2">
        <v>2</v>
      </c>
      <c r="M23" s="31">
        <f t="shared" ref="M23" si="13">L23-K23</f>
        <v>-4</v>
      </c>
      <c r="N23" s="30">
        <f t="shared" ref="N23" si="14">IFERROR((L23-K23)/K23,"n/a")</f>
        <v>-0.66666666666666663</v>
      </c>
      <c r="O23" s="21">
        <f t="shared" ref="O23" si="15">IFERROR((L23-H23)/H23,"n/a")</f>
        <v>-0.33333333333333331</v>
      </c>
      <c r="P23" s="21" t="str">
        <f t="shared" si="3"/>
        <v>n/a</v>
      </c>
    </row>
    <row r="24" spans="1:17" x14ac:dyDescent="0.2">
      <c r="A24" s="52" t="s">
        <v>50</v>
      </c>
      <c r="B24" s="51" t="s">
        <v>0</v>
      </c>
      <c r="C24" s="51">
        <v>54</v>
      </c>
      <c r="D24" s="89">
        <v>67</v>
      </c>
      <c r="E24" s="89">
        <v>76</v>
      </c>
      <c r="F24" s="89">
        <v>75</v>
      </c>
      <c r="G24" s="89">
        <v>76</v>
      </c>
      <c r="H24" s="89">
        <v>73</v>
      </c>
      <c r="I24" s="89">
        <v>59</v>
      </c>
      <c r="J24" s="89">
        <v>48</v>
      </c>
      <c r="K24" s="89">
        <v>46</v>
      </c>
      <c r="L24" s="89">
        <v>31</v>
      </c>
      <c r="M24" s="53">
        <f t="shared" si="0"/>
        <v>-15</v>
      </c>
      <c r="N24" s="54">
        <f t="shared" si="1"/>
        <v>-0.32608695652173914</v>
      </c>
      <c r="O24" s="50">
        <f t="shared" si="2"/>
        <v>-0.57534246575342463</v>
      </c>
      <c r="P24" s="50">
        <f t="shared" si="3"/>
        <v>-0.42592592592592593</v>
      </c>
      <c r="Q24" s="52"/>
    </row>
    <row r="25" spans="1:17" x14ac:dyDescent="0.2">
      <c r="B25" s="3" t="s">
        <v>109</v>
      </c>
      <c r="C25" s="3">
        <v>54</v>
      </c>
      <c r="D25" s="2">
        <v>67</v>
      </c>
      <c r="E25" s="2">
        <v>76</v>
      </c>
      <c r="F25" s="2">
        <v>75</v>
      </c>
      <c r="G25" s="2">
        <v>76</v>
      </c>
      <c r="H25" s="2">
        <v>73</v>
      </c>
      <c r="I25" s="2">
        <v>59</v>
      </c>
      <c r="J25" s="2">
        <v>48</v>
      </c>
      <c r="K25" s="2">
        <v>46</v>
      </c>
      <c r="L25" s="2">
        <v>31</v>
      </c>
      <c r="M25" s="31">
        <f t="shared" si="0"/>
        <v>-15</v>
      </c>
      <c r="N25" s="30">
        <f t="shared" si="1"/>
        <v>-0.32608695652173914</v>
      </c>
      <c r="O25" s="21">
        <f t="shared" si="2"/>
        <v>-0.57534246575342463</v>
      </c>
      <c r="P25" s="21">
        <f t="shared" si="3"/>
        <v>-0.42592592592592593</v>
      </c>
    </row>
    <row r="26" spans="1:17" x14ac:dyDescent="0.2">
      <c r="A26" s="52" t="s">
        <v>121</v>
      </c>
      <c r="B26" s="51" t="s">
        <v>0</v>
      </c>
      <c r="C26" s="51">
        <v>20</v>
      </c>
      <c r="D26" s="89">
        <v>19</v>
      </c>
      <c r="E26" s="89">
        <v>18</v>
      </c>
      <c r="F26" s="89">
        <v>15</v>
      </c>
      <c r="G26" s="89">
        <v>20</v>
      </c>
      <c r="H26" s="89">
        <v>6</v>
      </c>
      <c r="I26" s="89">
        <v>16</v>
      </c>
      <c r="J26" s="89">
        <v>9</v>
      </c>
      <c r="K26" s="89">
        <v>13</v>
      </c>
      <c r="L26" s="89">
        <v>12</v>
      </c>
      <c r="M26" s="53">
        <f t="shared" si="0"/>
        <v>-1</v>
      </c>
      <c r="N26" s="54">
        <f t="shared" si="1"/>
        <v>-7.6923076923076927E-2</v>
      </c>
      <c r="O26" s="50">
        <f t="shared" si="2"/>
        <v>1</v>
      </c>
      <c r="P26" s="50">
        <f t="shared" si="3"/>
        <v>-0.4</v>
      </c>
      <c r="Q26" s="52"/>
    </row>
    <row r="27" spans="1:17" x14ac:dyDescent="0.2">
      <c r="B27" s="3" t="s">
        <v>109</v>
      </c>
      <c r="C27" s="3">
        <v>20</v>
      </c>
      <c r="D27" s="2">
        <v>19</v>
      </c>
      <c r="E27" s="2">
        <v>18</v>
      </c>
      <c r="F27" s="2">
        <v>15</v>
      </c>
      <c r="G27" s="2">
        <v>20</v>
      </c>
      <c r="H27" s="2">
        <v>6</v>
      </c>
      <c r="I27" s="2">
        <v>16</v>
      </c>
      <c r="J27" s="2">
        <v>9</v>
      </c>
      <c r="K27" s="2">
        <v>13</v>
      </c>
      <c r="L27" s="2">
        <v>12</v>
      </c>
      <c r="M27" s="31">
        <f t="shared" si="0"/>
        <v>-1</v>
      </c>
      <c r="N27" s="30">
        <f t="shared" si="1"/>
        <v>-7.6923076923076927E-2</v>
      </c>
      <c r="O27" s="21">
        <f t="shared" si="2"/>
        <v>1</v>
      </c>
      <c r="P27" s="21">
        <f t="shared" si="3"/>
        <v>-0.4</v>
      </c>
    </row>
    <row r="28" spans="1:17" x14ac:dyDescent="0.2">
      <c r="A28" s="52" t="s">
        <v>51</v>
      </c>
      <c r="B28" s="51" t="s">
        <v>0</v>
      </c>
      <c r="C28" s="51">
        <v>24</v>
      </c>
      <c r="D28" s="89">
        <v>20</v>
      </c>
      <c r="E28" s="89">
        <v>28</v>
      </c>
      <c r="F28" s="89">
        <v>40</v>
      </c>
      <c r="G28" s="89">
        <v>73</v>
      </c>
      <c r="H28" s="89">
        <v>74</v>
      </c>
      <c r="I28" s="89">
        <v>73</v>
      </c>
      <c r="J28" s="89">
        <v>82</v>
      </c>
      <c r="K28" s="89">
        <v>71</v>
      </c>
      <c r="L28" s="89">
        <v>77</v>
      </c>
      <c r="M28" s="53">
        <f t="shared" ref="M28" si="16">L28-K28</f>
        <v>6</v>
      </c>
      <c r="N28" s="54">
        <f t="shared" ref="N28" si="17">IFERROR((L28-K28)/K28,"n/a")</f>
        <v>8.4507042253521125E-2</v>
      </c>
      <c r="O28" s="50">
        <f t="shared" ref="O28" si="18">IFERROR((L28-H28)/H28,"n/a")</f>
        <v>4.0540540540540543E-2</v>
      </c>
      <c r="P28" s="50">
        <f t="shared" si="3"/>
        <v>2.2083333333333335</v>
      </c>
      <c r="Q28" s="52"/>
    </row>
    <row r="29" spans="1:17" x14ac:dyDescent="0.2">
      <c r="B29" s="3" t="s">
        <v>108</v>
      </c>
      <c r="C29" s="3">
        <v>0</v>
      </c>
      <c r="D29" s="2">
        <v>0</v>
      </c>
      <c r="E29" s="2">
        <v>0</v>
      </c>
      <c r="F29" s="2">
        <v>0</v>
      </c>
      <c r="G29" s="2">
        <v>20</v>
      </c>
      <c r="H29" s="2">
        <v>33</v>
      </c>
      <c r="I29" s="2">
        <v>33</v>
      </c>
      <c r="J29" s="2">
        <v>27</v>
      </c>
      <c r="K29" s="2">
        <v>25</v>
      </c>
      <c r="L29" s="2">
        <v>33</v>
      </c>
      <c r="M29" s="31">
        <f t="shared" si="0"/>
        <v>8</v>
      </c>
      <c r="N29" s="30">
        <f t="shared" si="1"/>
        <v>0.32</v>
      </c>
      <c r="O29" s="21">
        <f t="shared" ref="O29:O34" si="19">IFERROR((L29-H29)/H29,"n/a")</f>
        <v>0</v>
      </c>
      <c r="P29" s="21" t="str">
        <f t="shared" si="3"/>
        <v>n/a</v>
      </c>
    </row>
    <row r="30" spans="1:17" x14ac:dyDescent="0.2">
      <c r="B30" s="3" t="s">
        <v>109</v>
      </c>
      <c r="C30" s="3">
        <v>24</v>
      </c>
      <c r="D30" s="2">
        <v>20</v>
      </c>
      <c r="E30" s="2">
        <v>28</v>
      </c>
      <c r="F30" s="2">
        <v>40</v>
      </c>
      <c r="G30" s="2">
        <v>41</v>
      </c>
      <c r="H30" s="2">
        <v>29</v>
      </c>
      <c r="I30" s="2">
        <v>28</v>
      </c>
      <c r="J30" s="2">
        <v>31</v>
      </c>
      <c r="K30" s="2">
        <v>27</v>
      </c>
      <c r="L30" s="2">
        <v>24</v>
      </c>
      <c r="M30" s="31">
        <f t="shared" ref="M30" si="20">L30-K30</f>
        <v>-3</v>
      </c>
      <c r="N30" s="30">
        <f t="shared" ref="N30" si="21">IFERROR((L30-K30)/K30,"n/a")</f>
        <v>-0.1111111111111111</v>
      </c>
      <c r="O30" s="21">
        <f t="shared" si="19"/>
        <v>-0.17241379310344829</v>
      </c>
      <c r="P30" s="21">
        <f t="shared" si="3"/>
        <v>0</v>
      </c>
    </row>
    <row r="31" spans="1:17" x14ac:dyDescent="0.2">
      <c r="B31" s="3" t="s">
        <v>110</v>
      </c>
      <c r="C31" s="3">
        <v>0</v>
      </c>
      <c r="D31" s="2">
        <v>0</v>
      </c>
      <c r="E31" s="2">
        <v>0</v>
      </c>
      <c r="F31" s="2">
        <v>0</v>
      </c>
      <c r="G31" s="2">
        <v>12</v>
      </c>
      <c r="H31" s="2">
        <v>12</v>
      </c>
      <c r="I31" s="2">
        <v>12</v>
      </c>
      <c r="J31" s="2">
        <v>24</v>
      </c>
      <c r="K31" s="2">
        <v>19</v>
      </c>
      <c r="L31" s="2">
        <v>20</v>
      </c>
      <c r="M31" s="31">
        <f t="shared" si="0"/>
        <v>1</v>
      </c>
      <c r="N31" s="30">
        <f t="shared" si="1"/>
        <v>5.2631578947368418E-2</v>
      </c>
      <c r="O31" s="21">
        <f t="shared" si="19"/>
        <v>0.66666666666666663</v>
      </c>
      <c r="P31" s="21" t="str">
        <f t="shared" si="3"/>
        <v>n/a</v>
      </c>
    </row>
    <row r="32" spans="1:17" x14ac:dyDescent="0.2">
      <c r="A32" s="52" t="s">
        <v>52</v>
      </c>
      <c r="B32" s="51" t="s">
        <v>0</v>
      </c>
      <c r="C32" s="51">
        <v>16</v>
      </c>
      <c r="D32" s="89">
        <v>19</v>
      </c>
      <c r="E32" s="89">
        <v>11</v>
      </c>
      <c r="F32" s="89">
        <v>7</v>
      </c>
      <c r="G32" s="89">
        <v>20</v>
      </c>
      <c r="H32" s="89">
        <v>15</v>
      </c>
      <c r="I32" s="89">
        <v>12</v>
      </c>
      <c r="J32" s="89">
        <v>11</v>
      </c>
      <c r="K32" s="89">
        <v>17</v>
      </c>
      <c r="L32" s="89">
        <v>15</v>
      </c>
      <c r="M32" s="53">
        <f t="shared" si="0"/>
        <v>-2</v>
      </c>
      <c r="N32" s="54">
        <f t="shared" si="1"/>
        <v>-0.11764705882352941</v>
      </c>
      <c r="O32" s="50">
        <f t="shared" si="19"/>
        <v>0</v>
      </c>
      <c r="P32" s="50">
        <f t="shared" si="3"/>
        <v>-6.25E-2</v>
      </c>
      <c r="Q32" s="52"/>
    </row>
    <row r="33" spans="1:17" x14ac:dyDescent="0.2">
      <c r="B33" s="3" t="s">
        <v>109</v>
      </c>
      <c r="C33" s="3">
        <v>16</v>
      </c>
      <c r="D33" s="2">
        <v>18</v>
      </c>
      <c r="E33" s="2">
        <v>11</v>
      </c>
      <c r="F33" s="2">
        <v>7</v>
      </c>
      <c r="G33" s="2">
        <v>20</v>
      </c>
      <c r="H33" s="2">
        <v>15</v>
      </c>
      <c r="I33" s="2">
        <v>11</v>
      </c>
      <c r="J33" s="2">
        <v>10</v>
      </c>
      <c r="K33" s="2">
        <v>16</v>
      </c>
      <c r="L33" s="2">
        <v>13</v>
      </c>
      <c r="M33" s="31">
        <f t="shared" ref="M33" si="22">L33-K33</f>
        <v>-3</v>
      </c>
      <c r="N33" s="30">
        <f t="shared" ref="N33" si="23">IFERROR((L33-K33)/K33,"n/a")</f>
        <v>-0.1875</v>
      </c>
      <c r="O33" s="21">
        <f t="shared" si="19"/>
        <v>-0.13333333333333333</v>
      </c>
      <c r="P33" s="21">
        <f t="shared" si="3"/>
        <v>-0.1875</v>
      </c>
    </row>
    <row r="34" spans="1:17" x14ac:dyDescent="0.2">
      <c r="B34" s="3" t="s">
        <v>110</v>
      </c>
      <c r="C34" s="3">
        <v>0</v>
      </c>
      <c r="D34" s="2">
        <v>1</v>
      </c>
      <c r="E34" s="2">
        <v>0</v>
      </c>
      <c r="F34" s="2">
        <v>0</v>
      </c>
      <c r="G34" s="2">
        <v>0</v>
      </c>
      <c r="H34" s="2">
        <v>0</v>
      </c>
      <c r="I34" s="2">
        <v>1</v>
      </c>
      <c r="J34" s="2">
        <v>1</v>
      </c>
      <c r="K34" s="2">
        <v>1</v>
      </c>
      <c r="L34" s="2">
        <v>2</v>
      </c>
      <c r="M34" s="31">
        <f>L34-K34</f>
        <v>1</v>
      </c>
      <c r="N34" s="30">
        <f>IFERROR((L34-K34)/K34,"n/a")</f>
        <v>1</v>
      </c>
      <c r="O34" s="21" t="str">
        <f t="shared" si="19"/>
        <v>n/a</v>
      </c>
      <c r="P34" s="21" t="str">
        <f t="shared" si="3"/>
        <v>n/a</v>
      </c>
    </row>
    <row r="35" spans="1:17" x14ac:dyDescent="0.2">
      <c r="A35" s="52" t="s">
        <v>162</v>
      </c>
      <c r="B35" s="51" t="s">
        <v>0</v>
      </c>
      <c r="C35" s="51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1</v>
      </c>
      <c r="M35" s="53">
        <f t="shared" si="0"/>
        <v>1</v>
      </c>
      <c r="N35" s="54" t="str">
        <f t="shared" si="1"/>
        <v>n/a</v>
      </c>
      <c r="O35" s="50" t="str">
        <f t="shared" si="2"/>
        <v>n/a</v>
      </c>
      <c r="P35" s="50" t="str">
        <f t="shared" si="3"/>
        <v>n/a</v>
      </c>
      <c r="Q35" s="52"/>
    </row>
    <row r="36" spans="1:17" x14ac:dyDescent="0.2">
      <c r="B36" s="3" t="s">
        <v>109</v>
      </c>
      <c r="C36" s="3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31">
        <f t="shared" si="0"/>
        <v>1</v>
      </c>
      <c r="N36" s="30" t="str">
        <f t="shared" si="1"/>
        <v>n/a</v>
      </c>
      <c r="O36" s="21" t="str">
        <f t="shared" si="2"/>
        <v>n/a</v>
      </c>
      <c r="P36" s="21" t="str">
        <f t="shared" si="3"/>
        <v>n/a</v>
      </c>
    </row>
    <row r="37" spans="1:17" x14ac:dyDescent="0.2">
      <c r="A37" s="52" t="s">
        <v>163</v>
      </c>
      <c r="B37" s="51" t="s">
        <v>0</v>
      </c>
      <c r="C37" s="51">
        <v>49</v>
      </c>
      <c r="D37" s="89">
        <v>35</v>
      </c>
      <c r="E37" s="89">
        <v>53</v>
      </c>
      <c r="F37" s="89">
        <v>44</v>
      </c>
      <c r="G37" s="89">
        <v>71</v>
      </c>
      <c r="H37" s="89">
        <v>42</v>
      </c>
      <c r="I37" s="89">
        <v>50</v>
      </c>
      <c r="J37" s="89">
        <v>79</v>
      </c>
      <c r="K37" s="89">
        <v>97</v>
      </c>
      <c r="L37" s="89">
        <v>127</v>
      </c>
      <c r="M37" s="53">
        <f t="shared" ref="M37" si="24">L37-K37</f>
        <v>30</v>
      </c>
      <c r="N37" s="54">
        <f t="shared" ref="N37" si="25">IFERROR((L37-K37)/K37,"n/a")</f>
        <v>0.30927835051546393</v>
      </c>
      <c r="O37" s="50">
        <f t="shared" ref="O37" si="26">IFERROR((L37-H37)/H37,"n/a")</f>
        <v>2.0238095238095237</v>
      </c>
      <c r="P37" s="50">
        <f t="shared" si="3"/>
        <v>1.5918367346938775</v>
      </c>
      <c r="Q37" s="52"/>
    </row>
    <row r="38" spans="1:17" x14ac:dyDescent="0.2">
      <c r="B38" s="3" t="s">
        <v>109</v>
      </c>
      <c r="C38" s="3">
        <v>49</v>
      </c>
      <c r="D38" s="2">
        <v>35</v>
      </c>
      <c r="E38" s="2">
        <v>53</v>
      </c>
      <c r="F38" s="2">
        <v>44</v>
      </c>
      <c r="G38" s="2">
        <v>71</v>
      </c>
      <c r="H38" s="2">
        <v>42</v>
      </c>
      <c r="I38" s="2">
        <v>50</v>
      </c>
      <c r="J38" s="2">
        <v>79</v>
      </c>
      <c r="K38" s="2">
        <v>97</v>
      </c>
      <c r="L38" s="2">
        <v>127</v>
      </c>
      <c r="M38" s="31">
        <f t="shared" si="0"/>
        <v>30</v>
      </c>
      <c r="N38" s="30">
        <f t="shared" si="1"/>
        <v>0.30927835051546393</v>
      </c>
      <c r="O38" s="21">
        <f t="shared" si="2"/>
        <v>2.0238095238095237</v>
      </c>
      <c r="P38" s="21">
        <f t="shared" si="3"/>
        <v>1.5918367346938775</v>
      </c>
    </row>
    <row r="39" spans="1:17" x14ac:dyDescent="0.2">
      <c r="A39" s="52" t="s">
        <v>53</v>
      </c>
      <c r="B39" s="51" t="s">
        <v>0</v>
      </c>
      <c r="C39" s="51">
        <v>66</v>
      </c>
      <c r="D39" s="89">
        <v>49</v>
      </c>
      <c r="E39" s="89">
        <v>66</v>
      </c>
      <c r="F39" s="89">
        <v>82</v>
      </c>
      <c r="G39" s="89">
        <v>73</v>
      </c>
      <c r="H39" s="89">
        <v>83</v>
      </c>
      <c r="I39" s="89">
        <v>88</v>
      </c>
      <c r="J39" s="89">
        <v>75</v>
      </c>
      <c r="K39" s="89">
        <v>74</v>
      </c>
      <c r="L39" s="89">
        <v>62</v>
      </c>
      <c r="M39" s="53">
        <f t="shared" si="0"/>
        <v>-12</v>
      </c>
      <c r="N39" s="54">
        <f t="shared" si="1"/>
        <v>-0.16216216216216217</v>
      </c>
      <c r="O39" s="50">
        <f>IFERROR((L39-H39)/H39,"n/a")</f>
        <v>-0.25301204819277107</v>
      </c>
      <c r="P39" s="50">
        <f>IFERROR((L39-C39)/C39,"n/a")</f>
        <v>-6.0606060606060608E-2</v>
      </c>
      <c r="Q39" s="52"/>
    </row>
    <row r="40" spans="1:17" x14ac:dyDescent="0.2">
      <c r="B40" s="3" t="s">
        <v>108</v>
      </c>
      <c r="C40" s="3">
        <v>66</v>
      </c>
      <c r="D40" s="2">
        <v>49</v>
      </c>
      <c r="E40" s="2">
        <v>66</v>
      </c>
      <c r="F40" s="2">
        <v>81</v>
      </c>
      <c r="G40" s="2">
        <v>67</v>
      </c>
      <c r="H40" s="2">
        <v>80</v>
      </c>
      <c r="I40" s="2">
        <v>85</v>
      </c>
      <c r="J40" s="2">
        <v>70</v>
      </c>
      <c r="K40" s="2">
        <v>72</v>
      </c>
      <c r="L40" s="2">
        <v>59</v>
      </c>
      <c r="M40" s="31">
        <f t="shared" ref="M40" si="27">L40-K40</f>
        <v>-13</v>
      </c>
      <c r="N40" s="30">
        <f t="shared" ref="N40" si="28">IFERROR((L40-K40)/K40,"n/a")</f>
        <v>-0.18055555555555555</v>
      </c>
      <c r="O40" s="21">
        <f>IFERROR((L40-H40)/H40,"n/a")</f>
        <v>-0.26250000000000001</v>
      </c>
      <c r="P40" s="21">
        <f t="shared" si="3"/>
        <v>-0.10606060606060606</v>
      </c>
    </row>
    <row r="41" spans="1:17" x14ac:dyDescent="0.2">
      <c r="B41" s="3" t="s">
        <v>110</v>
      </c>
      <c r="C41" s="3">
        <v>0</v>
      </c>
      <c r="D41" s="2">
        <v>0</v>
      </c>
      <c r="E41" s="2">
        <v>0</v>
      </c>
      <c r="F41" s="2">
        <v>1</v>
      </c>
      <c r="G41" s="2">
        <v>6</v>
      </c>
      <c r="H41" s="2">
        <v>3</v>
      </c>
      <c r="I41" s="2">
        <v>3</v>
      </c>
      <c r="J41" s="2">
        <v>5</v>
      </c>
      <c r="K41" s="2">
        <v>2</v>
      </c>
      <c r="L41" s="2">
        <v>3</v>
      </c>
      <c r="M41" s="31">
        <f t="shared" si="0"/>
        <v>1</v>
      </c>
      <c r="N41" s="30">
        <f t="shared" si="1"/>
        <v>0.5</v>
      </c>
      <c r="O41" s="21">
        <f>IFERROR((L41-H41)/H41,"n/a")</f>
        <v>0</v>
      </c>
      <c r="P41" s="21" t="str">
        <f t="shared" si="3"/>
        <v>n/a</v>
      </c>
    </row>
    <row r="42" spans="1:17" x14ac:dyDescent="0.2">
      <c r="A42" s="52" t="s">
        <v>54</v>
      </c>
      <c r="B42" s="51" t="s">
        <v>0</v>
      </c>
      <c r="C42" s="51">
        <v>15</v>
      </c>
      <c r="D42" s="89">
        <v>0</v>
      </c>
      <c r="E42" s="89">
        <v>0</v>
      </c>
      <c r="F42" s="89">
        <v>0</v>
      </c>
      <c r="G42" s="89">
        <v>12</v>
      </c>
      <c r="H42" s="89">
        <v>0</v>
      </c>
      <c r="I42" s="89">
        <v>0</v>
      </c>
      <c r="J42" s="89">
        <v>0</v>
      </c>
      <c r="K42" s="89">
        <v>0</v>
      </c>
      <c r="L42" s="89">
        <v>20</v>
      </c>
      <c r="M42" s="53">
        <f t="shared" si="0"/>
        <v>20</v>
      </c>
      <c r="N42" s="54" t="str">
        <f t="shared" si="1"/>
        <v>n/a</v>
      </c>
      <c r="O42" s="50" t="str">
        <f t="shared" si="2"/>
        <v>n/a</v>
      </c>
      <c r="P42" s="50">
        <f t="shared" si="3"/>
        <v>0.33333333333333331</v>
      </c>
      <c r="Q42" s="52"/>
    </row>
    <row r="43" spans="1:17" x14ac:dyDescent="0.2">
      <c r="B43" s="3" t="s">
        <v>108</v>
      </c>
      <c r="C43" s="3">
        <v>15</v>
      </c>
      <c r="D43">
        <v>0</v>
      </c>
      <c r="E43">
        <v>0</v>
      </c>
      <c r="F43">
        <v>0</v>
      </c>
      <c r="G43">
        <v>12</v>
      </c>
      <c r="H43">
        <v>0</v>
      </c>
      <c r="I43">
        <v>0</v>
      </c>
      <c r="J43">
        <v>0</v>
      </c>
      <c r="K43">
        <v>0</v>
      </c>
      <c r="L43">
        <v>20</v>
      </c>
      <c r="M43" s="31">
        <f t="shared" si="0"/>
        <v>20</v>
      </c>
      <c r="N43" s="30" t="str">
        <f>IFERROR((#REF!-#REF!)/#REF!,"n/a")</f>
        <v>n/a</v>
      </c>
      <c r="O43" s="21" t="str">
        <f>IFERROR((#REF!-#REF!)/#REF!,"n/a")</f>
        <v>n/a</v>
      </c>
      <c r="P43" s="21">
        <f t="shared" si="3"/>
        <v>0.33333333333333331</v>
      </c>
    </row>
    <row r="44" spans="1:17" x14ac:dyDescent="0.2">
      <c r="A44" s="13" t="s">
        <v>158</v>
      </c>
      <c r="D44" s="8"/>
      <c r="E44" s="8"/>
      <c r="F44" s="8"/>
      <c r="G44" s="8"/>
      <c r="H44" s="8"/>
      <c r="I44" s="8"/>
      <c r="J44" s="8"/>
      <c r="K44" s="8"/>
      <c r="L44" s="8"/>
      <c r="M44" s="84"/>
      <c r="N44" s="85"/>
      <c r="O44" s="86"/>
      <c r="P44" s="86"/>
    </row>
    <row r="45" spans="1:17" x14ac:dyDescent="0.2">
      <c r="A45" s="52" t="s">
        <v>55</v>
      </c>
      <c r="B45" s="51" t="s">
        <v>0</v>
      </c>
      <c r="C45" s="51">
        <v>30</v>
      </c>
      <c r="D45" s="89">
        <v>34</v>
      </c>
      <c r="E45" s="89">
        <v>30</v>
      </c>
      <c r="F45" s="89">
        <v>27</v>
      </c>
      <c r="G45" s="89">
        <v>62</v>
      </c>
      <c r="H45" s="89">
        <v>79</v>
      </c>
      <c r="I45" s="89">
        <v>87</v>
      </c>
      <c r="J45" s="89">
        <v>80</v>
      </c>
      <c r="K45" s="89">
        <v>102</v>
      </c>
      <c r="L45" s="89">
        <v>104</v>
      </c>
      <c r="M45" s="53">
        <f>L45-K45</f>
        <v>2</v>
      </c>
      <c r="N45" s="54">
        <f>IFERROR((L45-K45)/K45,"n/a")</f>
        <v>1.9607843137254902E-2</v>
      </c>
      <c r="O45" s="50">
        <f>IFERROR((L45-H45)/H45,"n/a")</f>
        <v>0.31645569620253167</v>
      </c>
      <c r="P45" s="50">
        <f t="shared" si="3"/>
        <v>2.4666666666666668</v>
      </c>
      <c r="Q45" s="52"/>
    </row>
    <row r="46" spans="1:17" x14ac:dyDescent="0.2">
      <c r="B46" s="3" t="s">
        <v>108</v>
      </c>
      <c r="C46" s="3">
        <v>28</v>
      </c>
      <c r="D46" s="2">
        <v>31</v>
      </c>
      <c r="E46" s="2">
        <v>27</v>
      </c>
      <c r="F46" s="2">
        <v>22</v>
      </c>
      <c r="G46" s="2">
        <v>39</v>
      </c>
      <c r="H46" s="2">
        <v>50</v>
      </c>
      <c r="I46" s="2">
        <v>50</v>
      </c>
      <c r="J46" s="2">
        <v>51</v>
      </c>
      <c r="K46" s="2">
        <v>74</v>
      </c>
      <c r="L46" s="2">
        <v>73</v>
      </c>
      <c r="M46" s="31">
        <f t="shared" si="0"/>
        <v>-1</v>
      </c>
      <c r="N46" s="30">
        <f t="shared" si="1"/>
        <v>-1.3513513513513514E-2</v>
      </c>
      <c r="O46" s="21">
        <f t="shared" ref="O46:O69" si="29">IFERROR((L46-H46)/H46,"n/a")</f>
        <v>0.46</v>
      </c>
      <c r="P46" s="21">
        <f t="shared" si="3"/>
        <v>1.6071428571428572</v>
      </c>
    </row>
    <row r="47" spans="1:17" x14ac:dyDescent="0.2">
      <c r="B47" s="3" t="s">
        <v>110</v>
      </c>
      <c r="C47" s="3">
        <v>2</v>
      </c>
      <c r="D47" s="2">
        <v>3</v>
      </c>
      <c r="E47" s="2">
        <v>3</v>
      </c>
      <c r="F47" s="2">
        <v>5</v>
      </c>
      <c r="G47" s="2">
        <v>23</v>
      </c>
      <c r="H47" s="2">
        <v>29</v>
      </c>
      <c r="I47" s="2">
        <v>37</v>
      </c>
      <c r="J47" s="2">
        <v>29</v>
      </c>
      <c r="K47" s="2">
        <v>28</v>
      </c>
      <c r="L47" s="2">
        <v>31</v>
      </c>
      <c r="M47" s="31">
        <f t="shared" si="0"/>
        <v>3</v>
      </c>
      <c r="N47" s="30">
        <f t="shared" si="1"/>
        <v>0.10714285714285714</v>
      </c>
      <c r="O47" s="21">
        <f t="shared" si="29"/>
        <v>6.8965517241379309E-2</v>
      </c>
      <c r="P47" s="21">
        <f t="shared" si="3"/>
        <v>14.5</v>
      </c>
    </row>
    <row r="48" spans="1:17" x14ac:dyDescent="0.2">
      <c r="A48" s="52" t="s">
        <v>164</v>
      </c>
      <c r="B48" s="51" t="s">
        <v>0</v>
      </c>
      <c r="C48" s="51">
        <v>14</v>
      </c>
      <c r="D48" s="89">
        <v>10</v>
      </c>
      <c r="E48" s="89">
        <v>5</v>
      </c>
      <c r="F48" s="89">
        <v>4</v>
      </c>
      <c r="G48" s="89">
        <v>12</v>
      </c>
      <c r="H48" s="89">
        <v>3</v>
      </c>
      <c r="I48" s="89">
        <v>13</v>
      </c>
      <c r="J48" s="89">
        <v>8</v>
      </c>
      <c r="K48" s="89">
        <v>6</v>
      </c>
      <c r="L48" s="89">
        <v>16</v>
      </c>
      <c r="M48" s="53">
        <f t="shared" si="0"/>
        <v>10</v>
      </c>
      <c r="N48" s="54">
        <f t="shared" si="1"/>
        <v>1.6666666666666667</v>
      </c>
      <c r="O48" s="50">
        <f>IFERROR((L48-H48)/H48,"n/a")</f>
        <v>4.333333333333333</v>
      </c>
      <c r="P48" s="50">
        <f t="shared" si="3"/>
        <v>0.14285714285714285</v>
      </c>
      <c r="Q48" s="52"/>
    </row>
    <row r="49" spans="1:17" x14ac:dyDescent="0.2">
      <c r="B49" s="3" t="s">
        <v>169</v>
      </c>
      <c r="C49" s="3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8</v>
      </c>
      <c r="M49" s="31">
        <f t="shared" si="0"/>
        <v>8</v>
      </c>
      <c r="N49" s="30" t="str">
        <f t="shared" si="1"/>
        <v>n/a</v>
      </c>
      <c r="O49" s="21" t="str">
        <f t="shared" si="29"/>
        <v>n/a</v>
      </c>
      <c r="P49" s="21" t="str">
        <f t="shared" si="3"/>
        <v>n/a</v>
      </c>
    </row>
    <row r="50" spans="1:17" x14ac:dyDescent="0.2">
      <c r="B50" s="3" t="s">
        <v>108</v>
      </c>
      <c r="C50" s="3">
        <v>14</v>
      </c>
      <c r="D50" s="2">
        <v>10</v>
      </c>
      <c r="E50" s="2">
        <v>5</v>
      </c>
      <c r="F50" s="2">
        <v>4</v>
      </c>
      <c r="G50" s="2">
        <v>12</v>
      </c>
      <c r="H50" s="2">
        <v>3</v>
      </c>
      <c r="I50" s="2">
        <v>13</v>
      </c>
      <c r="J50" s="2">
        <v>8</v>
      </c>
      <c r="K50" s="2">
        <v>6</v>
      </c>
      <c r="L50" s="2">
        <v>8</v>
      </c>
      <c r="M50" s="31">
        <f t="shared" si="0"/>
        <v>2</v>
      </c>
      <c r="N50" s="30">
        <f t="shared" si="1"/>
        <v>0.33333333333333331</v>
      </c>
      <c r="O50" s="21">
        <f t="shared" si="29"/>
        <v>1.6666666666666667</v>
      </c>
      <c r="P50" s="21">
        <f t="shared" si="3"/>
        <v>-0.42857142857142855</v>
      </c>
    </row>
    <row r="51" spans="1:17" x14ac:dyDescent="0.2">
      <c r="A51" s="52" t="s">
        <v>165</v>
      </c>
      <c r="B51" s="51" t="s">
        <v>0</v>
      </c>
      <c r="C51" s="51">
        <v>4</v>
      </c>
      <c r="D51" s="89">
        <v>6</v>
      </c>
      <c r="E51" s="89">
        <v>10</v>
      </c>
      <c r="F51" s="89">
        <v>15</v>
      </c>
      <c r="G51" s="89">
        <v>19</v>
      </c>
      <c r="H51" s="89">
        <v>16</v>
      </c>
      <c r="I51" s="89">
        <v>11</v>
      </c>
      <c r="J51" s="89">
        <v>12</v>
      </c>
      <c r="K51" s="89">
        <v>5</v>
      </c>
      <c r="L51" s="89">
        <v>13</v>
      </c>
      <c r="M51" s="53">
        <f t="shared" si="0"/>
        <v>8</v>
      </c>
      <c r="N51" s="54">
        <f t="shared" si="1"/>
        <v>1.6</v>
      </c>
      <c r="O51" s="50">
        <f t="shared" si="29"/>
        <v>-0.1875</v>
      </c>
      <c r="P51" s="50">
        <f t="shared" si="3"/>
        <v>2.25</v>
      </c>
      <c r="Q51" s="52"/>
    </row>
    <row r="52" spans="1:17" x14ac:dyDescent="0.2">
      <c r="B52" s="3" t="s">
        <v>82</v>
      </c>
      <c r="C52" s="3">
        <v>4</v>
      </c>
      <c r="D52" s="2">
        <v>6</v>
      </c>
      <c r="E52" s="2">
        <v>10</v>
      </c>
      <c r="F52" s="2">
        <v>15</v>
      </c>
      <c r="G52" s="2">
        <v>19</v>
      </c>
      <c r="H52" s="2">
        <v>16</v>
      </c>
      <c r="I52" s="2">
        <v>11</v>
      </c>
      <c r="J52" s="2">
        <v>12</v>
      </c>
      <c r="K52" s="2">
        <v>5</v>
      </c>
      <c r="L52" s="2">
        <v>13</v>
      </c>
      <c r="M52" s="31">
        <f t="shared" si="0"/>
        <v>8</v>
      </c>
      <c r="N52" s="30">
        <f t="shared" si="1"/>
        <v>1.6</v>
      </c>
      <c r="O52" s="21">
        <f t="shared" si="29"/>
        <v>-0.1875</v>
      </c>
      <c r="P52" s="21">
        <f t="shared" si="3"/>
        <v>2.25</v>
      </c>
    </row>
    <row r="53" spans="1:17" x14ac:dyDescent="0.2">
      <c r="A53" s="52" t="s">
        <v>166</v>
      </c>
      <c r="B53" s="51" t="s">
        <v>0</v>
      </c>
      <c r="C53" s="51">
        <v>23</v>
      </c>
      <c r="D53" s="89">
        <v>21</v>
      </c>
      <c r="E53" s="89">
        <v>26</v>
      </c>
      <c r="F53" s="89">
        <v>29</v>
      </c>
      <c r="G53" s="89">
        <v>33</v>
      </c>
      <c r="H53" s="89">
        <v>21</v>
      </c>
      <c r="I53" s="89">
        <v>22</v>
      </c>
      <c r="J53" s="89">
        <v>38</v>
      </c>
      <c r="K53" s="89">
        <v>36</v>
      </c>
      <c r="L53" s="89">
        <v>34</v>
      </c>
      <c r="M53" s="53">
        <f t="shared" si="0"/>
        <v>-2</v>
      </c>
      <c r="N53" s="54">
        <f t="shared" si="1"/>
        <v>-5.5555555555555552E-2</v>
      </c>
      <c r="O53" s="50">
        <f t="shared" si="29"/>
        <v>0.61904761904761907</v>
      </c>
      <c r="P53" s="50">
        <f t="shared" si="3"/>
        <v>0.47826086956521741</v>
      </c>
      <c r="Q53" s="52"/>
    </row>
    <row r="54" spans="1:17" x14ac:dyDescent="0.2">
      <c r="B54" s="3" t="s">
        <v>169</v>
      </c>
      <c r="C54" s="3">
        <v>7</v>
      </c>
      <c r="D54" s="2">
        <v>4</v>
      </c>
      <c r="E54" s="2">
        <v>6</v>
      </c>
      <c r="F54" s="2">
        <v>7</v>
      </c>
      <c r="G54" s="2">
        <v>9</v>
      </c>
      <c r="H54" s="2">
        <v>4</v>
      </c>
      <c r="I54" s="2">
        <v>6</v>
      </c>
      <c r="J54" s="2">
        <v>13</v>
      </c>
      <c r="K54" s="2">
        <v>8</v>
      </c>
      <c r="L54" s="2">
        <v>7</v>
      </c>
      <c r="M54" s="31">
        <f t="shared" si="0"/>
        <v>-1</v>
      </c>
      <c r="N54" s="30">
        <f t="shared" si="1"/>
        <v>-0.125</v>
      </c>
      <c r="O54" s="21">
        <f t="shared" si="29"/>
        <v>0.75</v>
      </c>
      <c r="P54" s="21">
        <f t="shared" si="3"/>
        <v>0</v>
      </c>
    </row>
    <row r="55" spans="1:17" x14ac:dyDescent="0.2">
      <c r="B55" s="3" t="s">
        <v>108</v>
      </c>
      <c r="C55" s="3">
        <v>15</v>
      </c>
      <c r="D55" s="2">
        <v>6</v>
      </c>
      <c r="E55" s="2">
        <v>6</v>
      </c>
      <c r="F55" s="2">
        <v>7</v>
      </c>
      <c r="G55" s="2">
        <v>3</v>
      </c>
      <c r="H55" s="2">
        <v>3</v>
      </c>
      <c r="I55" s="2">
        <v>1</v>
      </c>
      <c r="J55" s="2">
        <v>0</v>
      </c>
      <c r="K55" s="2">
        <v>3</v>
      </c>
      <c r="L55" s="2">
        <v>2</v>
      </c>
      <c r="M55" s="31">
        <f t="shared" si="0"/>
        <v>-1</v>
      </c>
      <c r="N55" s="30">
        <f t="shared" si="1"/>
        <v>-0.33333333333333331</v>
      </c>
      <c r="O55" s="21">
        <f t="shared" si="29"/>
        <v>-0.33333333333333331</v>
      </c>
      <c r="P55" s="21">
        <f t="shared" si="3"/>
        <v>-0.8666666666666667</v>
      </c>
    </row>
    <row r="56" spans="1:17" x14ac:dyDescent="0.2">
      <c r="B56" s="3" t="s">
        <v>110</v>
      </c>
      <c r="C56" s="3">
        <v>1</v>
      </c>
      <c r="D56" s="2">
        <v>11</v>
      </c>
      <c r="E56" s="2">
        <v>14</v>
      </c>
      <c r="F56" s="2">
        <v>15</v>
      </c>
      <c r="G56" s="2">
        <v>21</v>
      </c>
      <c r="H56" s="2">
        <v>14</v>
      </c>
      <c r="I56" s="2">
        <v>15</v>
      </c>
      <c r="J56" s="2">
        <v>25</v>
      </c>
      <c r="K56" s="2">
        <v>25</v>
      </c>
      <c r="L56" s="2">
        <v>25</v>
      </c>
      <c r="M56" s="31">
        <f t="shared" ref="M56:M130" si="30">L56-K56</f>
        <v>0</v>
      </c>
      <c r="N56" s="30">
        <f t="shared" ref="N56:N130" si="31">IFERROR((L56-K56)/K56,"n/a")</f>
        <v>0</v>
      </c>
      <c r="O56" s="21">
        <f t="shared" si="29"/>
        <v>0.7857142857142857</v>
      </c>
      <c r="P56" s="21">
        <f t="shared" si="3"/>
        <v>24</v>
      </c>
    </row>
    <row r="57" spans="1:17" x14ac:dyDescent="0.2">
      <c r="A57" s="52" t="s">
        <v>167</v>
      </c>
      <c r="B57" s="51" t="s">
        <v>0</v>
      </c>
      <c r="C57" s="51">
        <v>197</v>
      </c>
      <c r="D57" s="89">
        <v>185</v>
      </c>
      <c r="E57" s="89">
        <v>135</v>
      </c>
      <c r="F57" s="89">
        <v>133</v>
      </c>
      <c r="G57" s="89">
        <v>127</v>
      </c>
      <c r="H57" s="89">
        <v>128</v>
      </c>
      <c r="I57" s="89">
        <v>122</v>
      </c>
      <c r="J57" s="89">
        <v>96</v>
      </c>
      <c r="K57" s="89">
        <v>107</v>
      </c>
      <c r="L57" s="89">
        <v>95</v>
      </c>
      <c r="M57" s="53">
        <f t="shared" si="30"/>
        <v>-12</v>
      </c>
      <c r="N57" s="54">
        <f t="shared" si="31"/>
        <v>-0.11214953271028037</v>
      </c>
      <c r="O57" s="50">
        <f t="shared" si="29"/>
        <v>-0.2578125</v>
      </c>
      <c r="P57" s="50">
        <f t="shared" si="3"/>
        <v>-0.51776649746192893</v>
      </c>
      <c r="Q57" s="52"/>
    </row>
    <row r="58" spans="1:17" x14ac:dyDescent="0.2">
      <c r="B58" s="3" t="s">
        <v>108</v>
      </c>
      <c r="C58" s="3">
        <v>13</v>
      </c>
      <c r="D58">
        <v>9</v>
      </c>
      <c r="E58">
        <v>12</v>
      </c>
      <c r="F58">
        <v>10</v>
      </c>
      <c r="G58">
        <v>9</v>
      </c>
      <c r="H58">
        <v>6</v>
      </c>
      <c r="I58">
        <v>13</v>
      </c>
      <c r="J58">
        <v>9</v>
      </c>
      <c r="K58">
        <v>19</v>
      </c>
      <c r="L58">
        <v>9</v>
      </c>
      <c r="M58" s="31">
        <f t="shared" si="30"/>
        <v>-10</v>
      </c>
      <c r="N58" s="30">
        <f t="shared" si="31"/>
        <v>-0.52631578947368418</v>
      </c>
      <c r="O58" s="21">
        <f t="shared" si="29"/>
        <v>0.5</v>
      </c>
      <c r="P58" s="21">
        <f t="shared" si="3"/>
        <v>-0.30769230769230771</v>
      </c>
    </row>
    <row r="59" spans="1:17" x14ac:dyDescent="0.2">
      <c r="B59" s="3" t="s">
        <v>109</v>
      </c>
      <c r="C59" s="3">
        <v>184</v>
      </c>
      <c r="D59">
        <v>176</v>
      </c>
      <c r="E59">
        <v>120</v>
      </c>
      <c r="F59">
        <v>119</v>
      </c>
      <c r="G59">
        <v>116</v>
      </c>
      <c r="H59">
        <v>118</v>
      </c>
      <c r="I59">
        <v>102</v>
      </c>
      <c r="J59">
        <v>80</v>
      </c>
      <c r="K59">
        <v>73</v>
      </c>
      <c r="L59">
        <v>79</v>
      </c>
      <c r="M59" s="31">
        <f t="shared" si="30"/>
        <v>6</v>
      </c>
      <c r="N59" s="30">
        <f t="shared" si="31"/>
        <v>8.2191780821917804E-2</v>
      </c>
      <c r="O59" s="21">
        <f t="shared" si="29"/>
        <v>-0.33050847457627119</v>
      </c>
      <c r="P59" s="21">
        <f t="shared" si="3"/>
        <v>-0.57065217391304346</v>
      </c>
    </row>
    <row r="60" spans="1:17" x14ac:dyDescent="0.2">
      <c r="B60" s="3" t="s">
        <v>110</v>
      </c>
      <c r="C60" s="3">
        <v>0</v>
      </c>
      <c r="D60">
        <v>0</v>
      </c>
      <c r="E60">
        <v>3</v>
      </c>
      <c r="F60">
        <v>4</v>
      </c>
      <c r="G60">
        <v>2</v>
      </c>
      <c r="H60">
        <v>4</v>
      </c>
      <c r="I60">
        <v>7</v>
      </c>
      <c r="J60">
        <v>7</v>
      </c>
      <c r="K60">
        <v>15</v>
      </c>
      <c r="L60">
        <v>7</v>
      </c>
      <c r="M60" s="31">
        <f t="shared" ref="M60:M61" si="32">L60-K60</f>
        <v>-8</v>
      </c>
      <c r="N60" s="30">
        <f t="shared" ref="N60:N61" si="33">IFERROR((L60-K60)/K60,"n/a")</f>
        <v>-0.53333333333333333</v>
      </c>
      <c r="O60" s="21">
        <f t="shared" ref="O60:O61" si="34">IFERROR((L60-H60)/H60,"n/a")</f>
        <v>0.75</v>
      </c>
      <c r="P60" s="21" t="str">
        <f t="shared" si="3"/>
        <v>n/a</v>
      </c>
    </row>
    <row r="61" spans="1:17" x14ac:dyDescent="0.2">
      <c r="A61" s="52" t="s">
        <v>168</v>
      </c>
      <c r="B61" s="51" t="s">
        <v>0</v>
      </c>
      <c r="C61" s="51">
        <v>22</v>
      </c>
      <c r="D61" s="52">
        <v>11</v>
      </c>
      <c r="E61" s="52">
        <v>25</v>
      </c>
      <c r="F61" s="52">
        <v>7</v>
      </c>
      <c r="G61" s="52">
        <v>11</v>
      </c>
      <c r="H61" s="52">
        <v>9</v>
      </c>
      <c r="I61" s="52">
        <v>6</v>
      </c>
      <c r="J61" s="52">
        <v>6</v>
      </c>
      <c r="K61" s="52">
        <v>7</v>
      </c>
      <c r="L61" s="52">
        <v>0</v>
      </c>
      <c r="M61" s="53">
        <f t="shared" si="32"/>
        <v>-7</v>
      </c>
      <c r="N61" s="54">
        <f t="shared" si="33"/>
        <v>-1</v>
      </c>
      <c r="O61" s="50">
        <f t="shared" si="34"/>
        <v>-1</v>
      </c>
      <c r="P61" s="50">
        <f t="shared" si="3"/>
        <v>-1</v>
      </c>
      <c r="Q61" s="52"/>
    </row>
    <row r="62" spans="1:17" x14ac:dyDescent="0.2">
      <c r="B62" s="3" t="s">
        <v>108</v>
      </c>
      <c r="C62" s="3">
        <v>22</v>
      </c>
      <c r="D62">
        <v>11</v>
      </c>
      <c r="E62">
        <v>25</v>
      </c>
      <c r="F62">
        <v>7</v>
      </c>
      <c r="G62">
        <v>11</v>
      </c>
      <c r="H62">
        <v>9</v>
      </c>
      <c r="I62">
        <v>6</v>
      </c>
      <c r="J62">
        <v>6</v>
      </c>
      <c r="K62">
        <v>7</v>
      </c>
      <c r="L62">
        <v>0</v>
      </c>
      <c r="M62" s="31">
        <f t="shared" si="30"/>
        <v>-7</v>
      </c>
      <c r="N62" s="30">
        <f t="shared" si="31"/>
        <v>-1</v>
      </c>
      <c r="O62" s="21">
        <f t="shared" si="29"/>
        <v>-1</v>
      </c>
      <c r="P62" s="21">
        <f t="shared" si="3"/>
        <v>-1</v>
      </c>
    </row>
    <row r="63" spans="1:17" x14ac:dyDescent="0.2">
      <c r="A63" s="52" t="s">
        <v>135</v>
      </c>
      <c r="B63" s="51" t="s">
        <v>0</v>
      </c>
      <c r="C63" s="51">
        <v>19</v>
      </c>
      <c r="D63" s="52">
        <v>21</v>
      </c>
      <c r="E63" s="52">
        <v>18</v>
      </c>
      <c r="F63" s="52">
        <v>21</v>
      </c>
      <c r="G63" s="52">
        <v>33</v>
      </c>
      <c r="H63" s="52">
        <v>58</v>
      </c>
      <c r="I63" s="52">
        <v>49</v>
      </c>
      <c r="J63" s="52">
        <v>58</v>
      </c>
      <c r="K63" s="52">
        <v>60</v>
      </c>
      <c r="L63" s="52">
        <v>60</v>
      </c>
      <c r="M63" s="53">
        <f t="shared" si="30"/>
        <v>0</v>
      </c>
      <c r="N63" s="54">
        <f t="shared" si="31"/>
        <v>0</v>
      </c>
      <c r="O63" s="50">
        <f t="shared" si="29"/>
        <v>3.4482758620689655E-2</v>
      </c>
      <c r="P63" s="50">
        <f t="shared" si="3"/>
        <v>2.1578947368421053</v>
      </c>
      <c r="Q63" s="52"/>
    </row>
    <row r="64" spans="1:17" x14ac:dyDescent="0.2">
      <c r="B64" s="3" t="s">
        <v>108</v>
      </c>
      <c r="C64" s="3">
        <v>19</v>
      </c>
      <c r="D64">
        <v>21</v>
      </c>
      <c r="E64">
        <v>18</v>
      </c>
      <c r="F64">
        <v>21</v>
      </c>
      <c r="G64">
        <v>33</v>
      </c>
      <c r="H64">
        <v>56</v>
      </c>
      <c r="I64">
        <v>49</v>
      </c>
      <c r="J64">
        <v>57</v>
      </c>
      <c r="K64">
        <v>58</v>
      </c>
      <c r="L64">
        <v>57</v>
      </c>
      <c r="M64" s="31">
        <f t="shared" ref="M64:M68" si="35">L64-K64</f>
        <v>-1</v>
      </c>
      <c r="N64" s="30">
        <f t="shared" ref="N64:N68" si="36">IFERROR((L64-K64)/K64,"n/a")</f>
        <v>-1.7241379310344827E-2</v>
      </c>
      <c r="O64" s="21">
        <f t="shared" ref="O64:O68" si="37">IFERROR((L64-H64)/H64,"n/a")</f>
        <v>1.7857142857142856E-2</v>
      </c>
      <c r="P64" s="21">
        <f t="shared" si="3"/>
        <v>2</v>
      </c>
    </row>
    <row r="65" spans="1:17" x14ac:dyDescent="0.2">
      <c r="B65" s="3" t="s">
        <v>110</v>
      </c>
      <c r="C65" s="3">
        <v>0</v>
      </c>
      <c r="D65">
        <v>0</v>
      </c>
      <c r="E65">
        <v>0</v>
      </c>
      <c r="F65">
        <v>0</v>
      </c>
      <c r="G65">
        <v>0</v>
      </c>
      <c r="H65">
        <v>2</v>
      </c>
      <c r="I65">
        <v>0</v>
      </c>
      <c r="J65">
        <v>1</v>
      </c>
      <c r="K65">
        <v>2</v>
      </c>
      <c r="L65">
        <v>3</v>
      </c>
      <c r="M65" s="31">
        <f t="shared" si="35"/>
        <v>1</v>
      </c>
      <c r="N65" s="30">
        <f t="shared" si="36"/>
        <v>0.5</v>
      </c>
      <c r="O65" s="21">
        <f t="shared" si="37"/>
        <v>0.5</v>
      </c>
      <c r="P65" s="21" t="str">
        <f t="shared" si="3"/>
        <v>n/a</v>
      </c>
    </row>
    <row r="66" spans="1:17" x14ac:dyDescent="0.2">
      <c r="A66" s="52" t="s">
        <v>136</v>
      </c>
      <c r="B66" s="51" t="s">
        <v>0</v>
      </c>
      <c r="C66" s="51">
        <v>0</v>
      </c>
      <c r="D66" s="52">
        <v>0</v>
      </c>
      <c r="E66" s="52">
        <v>47</v>
      </c>
      <c r="F66" s="52">
        <v>146</v>
      </c>
      <c r="G66" s="52">
        <v>228</v>
      </c>
      <c r="H66" s="52">
        <v>216</v>
      </c>
      <c r="I66" s="52">
        <v>181</v>
      </c>
      <c r="J66" s="52">
        <v>219</v>
      </c>
      <c r="K66" s="52">
        <v>177</v>
      </c>
      <c r="L66" s="52">
        <v>226</v>
      </c>
      <c r="M66" s="53">
        <f t="shared" si="35"/>
        <v>49</v>
      </c>
      <c r="N66" s="54">
        <f t="shared" si="36"/>
        <v>0.2768361581920904</v>
      </c>
      <c r="O66" s="50">
        <f t="shared" si="37"/>
        <v>4.6296296296296294E-2</v>
      </c>
      <c r="P66" s="50" t="str">
        <f t="shared" si="3"/>
        <v>n/a</v>
      </c>
      <c r="Q66" s="52"/>
    </row>
    <row r="67" spans="1:17" x14ac:dyDescent="0.2">
      <c r="B67" s="3" t="s">
        <v>109</v>
      </c>
      <c r="C67" s="3">
        <v>0</v>
      </c>
      <c r="D67">
        <v>0</v>
      </c>
      <c r="E67">
        <v>47</v>
      </c>
      <c r="F67">
        <v>146</v>
      </c>
      <c r="G67">
        <v>228</v>
      </c>
      <c r="H67">
        <v>216</v>
      </c>
      <c r="I67">
        <v>181</v>
      </c>
      <c r="J67">
        <v>219</v>
      </c>
      <c r="K67">
        <v>177</v>
      </c>
      <c r="L67">
        <v>226</v>
      </c>
      <c r="M67" s="31">
        <f t="shared" si="35"/>
        <v>49</v>
      </c>
      <c r="N67" s="30">
        <f t="shared" si="36"/>
        <v>0.2768361581920904</v>
      </c>
      <c r="O67" s="21">
        <f t="shared" si="37"/>
        <v>4.6296296296296294E-2</v>
      </c>
      <c r="P67" s="21" t="str">
        <f t="shared" si="3"/>
        <v>n/a</v>
      </c>
    </row>
    <row r="68" spans="1:17" x14ac:dyDescent="0.2">
      <c r="A68" s="52" t="s">
        <v>122</v>
      </c>
      <c r="B68" s="51" t="s">
        <v>0</v>
      </c>
      <c r="C68" s="51">
        <v>81</v>
      </c>
      <c r="D68" s="52">
        <v>80</v>
      </c>
      <c r="E68" s="52">
        <v>87</v>
      </c>
      <c r="F68" s="52">
        <v>88</v>
      </c>
      <c r="G68" s="52">
        <v>88</v>
      </c>
      <c r="H68" s="52">
        <v>66</v>
      </c>
      <c r="I68" s="52">
        <v>51</v>
      </c>
      <c r="J68" s="52">
        <v>67</v>
      </c>
      <c r="K68" s="52">
        <v>51</v>
      </c>
      <c r="L68" s="52">
        <v>70</v>
      </c>
      <c r="M68" s="53">
        <f t="shared" si="35"/>
        <v>19</v>
      </c>
      <c r="N68" s="54">
        <f t="shared" si="36"/>
        <v>0.37254901960784315</v>
      </c>
      <c r="O68" s="50">
        <f t="shared" si="37"/>
        <v>6.0606060606060608E-2</v>
      </c>
      <c r="P68" s="50">
        <f t="shared" ref="P68:P121" si="38">IFERROR((L68-C68)/C68,"n/a")</f>
        <v>-0.13580246913580246</v>
      </c>
      <c r="Q68" s="52"/>
    </row>
    <row r="69" spans="1:17" x14ac:dyDescent="0.2">
      <c r="B69" s="3" t="s">
        <v>108</v>
      </c>
      <c r="C69" s="3">
        <v>23</v>
      </c>
      <c r="D69">
        <v>27</v>
      </c>
      <c r="E69">
        <v>29</v>
      </c>
      <c r="F69">
        <v>34</v>
      </c>
      <c r="G69">
        <v>37</v>
      </c>
      <c r="H69">
        <v>19</v>
      </c>
      <c r="I69">
        <v>17</v>
      </c>
      <c r="J69">
        <v>21</v>
      </c>
      <c r="K69">
        <v>16</v>
      </c>
      <c r="L69">
        <v>29</v>
      </c>
      <c r="M69" s="31">
        <f t="shared" si="30"/>
        <v>13</v>
      </c>
      <c r="N69" s="30">
        <f t="shared" si="31"/>
        <v>0.8125</v>
      </c>
      <c r="O69" s="21">
        <f t="shared" si="29"/>
        <v>0.52631578947368418</v>
      </c>
      <c r="P69" s="21">
        <f t="shared" si="38"/>
        <v>0.2608695652173913</v>
      </c>
    </row>
    <row r="70" spans="1:17" x14ac:dyDescent="0.2">
      <c r="B70" s="3" t="s">
        <v>109</v>
      </c>
      <c r="C70" s="3">
        <v>58</v>
      </c>
      <c r="D70">
        <v>53</v>
      </c>
      <c r="E70">
        <v>58</v>
      </c>
      <c r="F70">
        <v>54</v>
      </c>
      <c r="G70">
        <v>51</v>
      </c>
      <c r="H70">
        <v>47</v>
      </c>
      <c r="I70">
        <v>33</v>
      </c>
      <c r="J70">
        <v>46</v>
      </c>
      <c r="K70">
        <v>34</v>
      </c>
      <c r="L70">
        <v>39</v>
      </c>
      <c r="M70" s="31">
        <f t="shared" ref="M70:M71" si="39">L70-K70</f>
        <v>5</v>
      </c>
      <c r="N70" s="30">
        <f t="shared" ref="N70:N71" si="40">IFERROR((L70-K70)/K70,"n/a")</f>
        <v>0.14705882352941177</v>
      </c>
      <c r="O70" s="21">
        <f t="shared" ref="O70:O71" si="41">IFERROR((L70-H70)/H70,"n/a")</f>
        <v>-0.1702127659574468</v>
      </c>
      <c r="P70" s="21">
        <f t="shared" si="38"/>
        <v>-0.32758620689655171</v>
      </c>
    </row>
    <row r="71" spans="1:17" x14ac:dyDescent="0.2">
      <c r="B71" s="3" t="s">
        <v>110</v>
      </c>
      <c r="C71" s="3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</v>
      </c>
      <c r="J71">
        <v>0</v>
      </c>
      <c r="K71">
        <v>1</v>
      </c>
      <c r="L71">
        <v>2</v>
      </c>
      <c r="M71" s="31">
        <f t="shared" si="39"/>
        <v>1</v>
      </c>
      <c r="N71" s="30">
        <f t="shared" si="40"/>
        <v>1</v>
      </c>
      <c r="O71" s="21" t="str">
        <f t="shared" si="41"/>
        <v>n/a</v>
      </c>
      <c r="P71" s="21" t="str">
        <f t="shared" si="38"/>
        <v>n/a</v>
      </c>
    </row>
    <row r="72" spans="1:17" x14ac:dyDescent="0.2">
      <c r="A72" s="52" t="s">
        <v>137</v>
      </c>
      <c r="B72" s="51" t="s">
        <v>0</v>
      </c>
      <c r="C72" s="51">
        <v>0</v>
      </c>
      <c r="D72" s="52">
        <v>0</v>
      </c>
      <c r="E72" s="52">
        <v>0</v>
      </c>
      <c r="F72" s="52">
        <v>1</v>
      </c>
      <c r="G72" s="52">
        <v>5</v>
      </c>
      <c r="H72" s="52">
        <v>9</v>
      </c>
      <c r="I72" s="52">
        <v>9</v>
      </c>
      <c r="J72" s="52">
        <v>16</v>
      </c>
      <c r="K72" s="52">
        <v>24</v>
      </c>
      <c r="L72" s="52">
        <v>47</v>
      </c>
      <c r="M72" s="53">
        <f t="shared" ref="M72" si="42">L72-K72</f>
        <v>23</v>
      </c>
      <c r="N72" s="54">
        <f t="shared" ref="N72" si="43">IFERROR((L72-K72)/K72,"n/a")</f>
        <v>0.95833333333333337</v>
      </c>
      <c r="O72" s="50">
        <f t="shared" ref="O72" si="44">IFERROR((L72-H72)/H72,"n/a")</f>
        <v>4.2222222222222223</v>
      </c>
      <c r="P72" s="50" t="str">
        <f t="shared" si="38"/>
        <v>n/a</v>
      </c>
      <c r="Q72" s="52"/>
    </row>
    <row r="73" spans="1:17" x14ac:dyDescent="0.2">
      <c r="B73" s="3" t="s">
        <v>109</v>
      </c>
      <c r="C73" s="3">
        <v>0</v>
      </c>
      <c r="D73">
        <v>0</v>
      </c>
      <c r="E73">
        <v>0</v>
      </c>
      <c r="F73">
        <v>1</v>
      </c>
      <c r="G73">
        <v>5</v>
      </c>
      <c r="H73">
        <v>9</v>
      </c>
      <c r="I73">
        <v>9</v>
      </c>
      <c r="J73">
        <v>16</v>
      </c>
      <c r="K73">
        <v>24</v>
      </c>
      <c r="L73">
        <v>47</v>
      </c>
      <c r="M73" s="31">
        <f t="shared" ref="M73" si="45">L73-K73</f>
        <v>23</v>
      </c>
      <c r="N73" s="30">
        <f t="shared" ref="N73" si="46">IFERROR((L73-K73)/K73,"n/a")</f>
        <v>0.95833333333333337</v>
      </c>
      <c r="O73" s="21">
        <f t="shared" ref="O73" si="47">IFERROR((L73-H73)/H73,"n/a")</f>
        <v>4.2222222222222223</v>
      </c>
      <c r="P73" s="21" t="str">
        <f t="shared" si="38"/>
        <v>n/a</v>
      </c>
    </row>
    <row r="74" spans="1:17" x14ac:dyDescent="0.2">
      <c r="A74" s="13" t="s">
        <v>87</v>
      </c>
      <c r="D74" s="8"/>
      <c r="E74" s="8"/>
      <c r="F74" s="8"/>
      <c r="G74" s="8"/>
      <c r="H74" s="8"/>
      <c r="I74" s="8"/>
      <c r="J74" s="8"/>
      <c r="K74" s="8"/>
      <c r="L74" s="8"/>
      <c r="M74" s="84"/>
      <c r="N74" s="85"/>
      <c r="O74" s="86"/>
    </row>
    <row r="75" spans="1:17" x14ac:dyDescent="0.2">
      <c r="A75" s="52" t="s">
        <v>142</v>
      </c>
      <c r="B75" s="51" t="s">
        <v>0</v>
      </c>
      <c r="C75" s="51">
        <v>70</v>
      </c>
      <c r="D75" s="52">
        <v>58</v>
      </c>
      <c r="E75" s="52">
        <v>76</v>
      </c>
      <c r="F75" s="52">
        <v>90</v>
      </c>
      <c r="G75" s="52">
        <v>86</v>
      </c>
      <c r="H75" s="52">
        <v>77</v>
      </c>
      <c r="I75" s="52">
        <v>65</v>
      </c>
      <c r="J75" s="52">
        <v>68</v>
      </c>
      <c r="K75" s="52">
        <v>74</v>
      </c>
      <c r="L75" s="52">
        <v>86</v>
      </c>
      <c r="M75" s="53">
        <f>L75-K75</f>
        <v>12</v>
      </c>
      <c r="N75" s="54">
        <f>IFERROR((L75-K75)/K75,"n/a")</f>
        <v>0.16216216216216217</v>
      </c>
      <c r="O75" s="50">
        <f>IFERROR((L75-H75)/H75,"n/a")</f>
        <v>0.11688311688311688</v>
      </c>
      <c r="P75" s="50">
        <f t="shared" si="38"/>
        <v>0.22857142857142856</v>
      </c>
      <c r="Q75" s="52"/>
    </row>
    <row r="76" spans="1:17" x14ac:dyDescent="0.2">
      <c r="B76" s="3" t="s">
        <v>169</v>
      </c>
      <c r="C76" s="3">
        <v>2</v>
      </c>
      <c r="D76">
        <v>0</v>
      </c>
      <c r="E76">
        <v>2</v>
      </c>
      <c r="F76">
        <v>3</v>
      </c>
      <c r="G76">
        <v>0</v>
      </c>
      <c r="H76">
        <v>0</v>
      </c>
      <c r="I76">
        <v>5</v>
      </c>
      <c r="J76">
        <v>1</v>
      </c>
      <c r="K76">
        <v>2</v>
      </c>
      <c r="L76">
        <v>4</v>
      </c>
      <c r="M76" s="31">
        <f t="shared" si="30"/>
        <v>2</v>
      </c>
      <c r="N76" s="30">
        <f t="shared" si="31"/>
        <v>1</v>
      </c>
      <c r="O76" s="21" t="str">
        <f t="shared" ref="O76:O114" si="48">IFERROR((L76-H76)/H76,"n/a")</f>
        <v>n/a</v>
      </c>
      <c r="P76" s="21">
        <f t="shared" si="38"/>
        <v>1</v>
      </c>
    </row>
    <row r="77" spans="1:17" x14ac:dyDescent="0.2">
      <c r="B77" s="3" t="s">
        <v>108</v>
      </c>
      <c r="C77" s="3">
        <v>27</v>
      </c>
      <c r="D77">
        <v>20</v>
      </c>
      <c r="E77">
        <v>25</v>
      </c>
      <c r="F77">
        <v>21</v>
      </c>
      <c r="G77">
        <v>17</v>
      </c>
      <c r="H77">
        <v>9</v>
      </c>
      <c r="I77">
        <v>10</v>
      </c>
      <c r="J77">
        <v>10</v>
      </c>
      <c r="K77">
        <v>16</v>
      </c>
      <c r="L77">
        <v>13</v>
      </c>
      <c r="M77" s="31">
        <f t="shared" si="30"/>
        <v>-3</v>
      </c>
      <c r="N77" s="30">
        <f t="shared" si="31"/>
        <v>-0.1875</v>
      </c>
      <c r="O77" s="21">
        <f t="shared" si="48"/>
        <v>0.44444444444444442</v>
      </c>
      <c r="P77" s="21">
        <f t="shared" si="38"/>
        <v>-0.51851851851851849</v>
      </c>
    </row>
    <row r="78" spans="1:17" x14ac:dyDescent="0.2">
      <c r="B78" s="3" t="s">
        <v>109</v>
      </c>
      <c r="C78" s="3">
        <v>41</v>
      </c>
      <c r="D78">
        <v>38</v>
      </c>
      <c r="E78">
        <v>49</v>
      </c>
      <c r="F78">
        <v>66</v>
      </c>
      <c r="G78">
        <v>69</v>
      </c>
      <c r="H78">
        <v>68</v>
      </c>
      <c r="I78">
        <v>50</v>
      </c>
      <c r="J78">
        <v>57</v>
      </c>
      <c r="K78">
        <v>56</v>
      </c>
      <c r="L78">
        <v>69</v>
      </c>
      <c r="M78" s="31">
        <f t="shared" si="30"/>
        <v>13</v>
      </c>
      <c r="N78" s="30">
        <f t="shared" si="31"/>
        <v>0.23214285714285715</v>
      </c>
      <c r="O78" s="21">
        <f t="shared" si="48"/>
        <v>1.4705882352941176E-2</v>
      </c>
      <c r="P78" s="21">
        <f t="shared" si="38"/>
        <v>0.68292682926829273</v>
      </c>
    </row>
    <row r="79" spans="1:17" x14ac:dyDescent="0.2">
      <c r="A79" s="52" t="s">
        <v>141</v>
      </c>
      <c r="B79" s="51" t="s">
        <v>0</v>
      </c>
      <c r="C79" s="51">
        <v>90</v>
      </c>
      <c r="D79" s="52">
        <v>60</v>
      </c>
      <c r="E79" s="52">
        <v>74</v>
      </c>
      <c r="F79" s="52">
        <v>49</v>
      </c>
      <c r="G79" s="52">
        <v>43</v>
      </c>
      <c r="H79" s="52">
        <v>47</v>
      </c>
      <c r="I79" s="52">
        <v>79</v>
      </c>
      <c r="J79" s="52">
        <v>95</v>
      </c>
      <c r="K79" s="52">
        <v>60</v>
      </c>
      <c r="L79" s="52">
        <v>80</v>
      </c>
      <c r="M79" s="53">
        <f t="shared" si="30"/>
        <v>20</v>
      </c>
      <c r="N79" s="54">
        <f t="shared" si="31"/>
        <v>0.33333333333333331</v>
      </c>
      <c r="O79" s="50">
        <f t="shared" si="48"/>
        <v>0.7021276595744681</v>
      </c>
      <c r="P79" s="50">
        <f t="shared" si="38"/>
        <v>-0.1111111111111111</v>
      </c>
      <c r="Q79" s="52"/>
    </row>
    <row r="80" spans="1:17" x14ac:dyDescent="0.2">
      <c r="B80" s="3" t="s">
        <v>169</v>
      </c>
      <c r="C80" s="3">
        <v>8</v>
      </c>
      <c r="D80">
        <v>5</v>
      </c>
      <c r="E80">
        <v>8</v>
      </c>
      <c r="F80">
        <v>5</v>
      </c>
      <c r="G80">
        <v>5</v>
      </c>
      <c r="H80">
        <v>4</v>
      </c>
      <c r="I80">
        <v>8</v>
      </c>
      <c r="J80">
        <v>5</v>
      </c>
      <c r="K80">
        <v>4</v>
      </c>
      <c r="L80">
        <v>5</v>
      </c>
      <c r="M80" s="31">
        <f t="shared" si="30"/>
        <v>1</v>
      </c>
      <c r="N80" s="30">
        <f t="shared" si="31"/>
        <v>0.25</v>
      </c>
      <c r="O80" s="21">
        <f t="shared" si="48"/>
        <v>0.25</v>
      </c>
      <c r="P80" s="21">
        <f t="shared" si="38"/>
        <v>-0.375</v>
      </c>
    </row>
    <row r="81" spans="1:17" x14ac:dyDescent="0.2">
      <c r="B81" s="3" t="s">
        <v>108</v>
      </c>
      <c r="C81" s="3">
        <v>28</v>
      </c>
      <c r="D81">
        <v>20</v>
      </c>
      <c r="E81">
        <v>22</v>
      </c>
      <c r="F81">
        <v>10</v>
      </c>
      <c r="G81">
        <v>6</v>
      </c>
      <c r="H81">
        <v>12</v>
      </c>
      <c r="I81">
        <v>34</v>
      </c>
      <c r="J81">
        <v>39</v>
      </c>
      <c r="K81">
        <v>18</v>
      </c>
      <c r="L81">
        <v>34</v>
      </c>
      <c r="M81" s="31">
        <f t="shared" si="30"/>
        <v>16</v>
      </c>
      <c r="N81" s="30">
        <f t="shared" si="31"/>
        <v>0.88888888888888884</v>
      </c>
      <c r="O81" s="21">
        <f t="shared" si="48"/>
        <v>1.8333333333333333</v>
      </c>
      <c r="P81" s="21">
        <f t="shared" si="38"/>
        <v>0.21428571428571427</v>
      </c>
    </row>
    <row r="82" spans="1:17" x14ac:dyDescent="0.2">
      <c r="B82" s="3" t="s">
        <v>109</v>
      </c>
      <c r="C82" s="3">
        <v>54</v>
      </c>
      <c r="D82">
        <v>35</v>
      </c>
      <c r="E82">
        <v>44</v>
      </c>
      <c r="F82">
        <v>34</v>
      </c>
      <c r="G82">
        <v>32</v>
      </c>
      <c r="H82">
        <v>31</v>
      </c>
      <c r="I82">
        <v>37</v>
      </c>
      <c r="J82">
        <v>32</v>
      </c>
      <c r="K82">
        <v>36</v>
      </c>
      <c r="L82">
        <v>29</v>
      </c>
      <c r="M82" s="31">
        <f t="shared" si="30"/>
        <v>-7</v>
      </c>
      <c r="N82" s="30">
        <f t="shared" si="31"/>
        <v>-0.19444444444444445</v>
      </c>
      <c r="O82" s="21">
        <f t="shared" si="48"/>
        <v>-6.4516129032258063E-2</v>
      </c>
      <c r="P82" s="21">
        <f t="shared" si="38"/>
        <v>-0.46296296296296297</v>
      </c>
    </row>
    <row r="83" spans="1:17" x14ac:dyDescent="0.2">
      <c r="B83" s="3" t="s">
        <v>110</v>
      </c>
      <c r="C83" s="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19</v>
      </c>
      <c r="K83">
        <v>2</v>
      </c>
      <c r="L83">
        <v>12</v>
      </c>
      <c r="M83" s="31">
        <f t="shared" ref="M83" si="49">L83-K83</f>
        <v>10</v>
      </c>
      <c r="N83" s="30">
        <f t="shared" ref="N83" si="50">IFERROR((L83-K83)/K83,"n/a")</f>
        <v>5</v>
      </c>
      <c r="O83" s="21" t="str">
        <f t="shared" ref="O83" si="51">IFERROR((L83-H83)/H83,"n/a")</f>
        <v>n/a</v>
      </c>
      <c r="P83" s="21" t="str">
        <f t="shared" si="38"/>
        <v>n/a</v>
      </c>
    </row>
    <row r="84" spans="1:17" x14ac:dyDescent="0.2">
      <c r="A84" s="52" t="s">
        <v>143</v>
      </c>
      <c r="B84" s="51" t="s">
        <v>0</v>
      </c>
      <c r="C84" s="51">
        <v>20</v>
      </c>
      <c r="D84" s="52">
        <v>17</v>
      </c>
      <c r="E84" s="52">
        <v>20</v>
      </c>
      <c r="F84" s="52">
        <v>22</v>
      </c>
      <c r="G84" s="52">
        <v>24</v>
      </c>
      <c r="H84" s="52">
        <v>23</v>
      </c>
      <c r="I84" s="52">
        <v>11</v>
      </c>
      <c r="J84" s="52">
        <v>19</v>
      </c>
      <c r="K84" s="52">
        <v>16</v>
      </c>
      <c r="L84" s="52">
        <v>26</v>
      </c>
      <c r="M84" s="53">
        <f t="shared" si="30"/>
        <v>10</v>
      </c>
      <c r="N84" s="54">
        <f t="shared" si="31"/>
        <v>0.625</v>
      </c>
      <c r="O84" s="50">
        <f t="shared" si="48"/>
        <v>0.13043478260869565</v>
      </c>
      <c r="P84" s="50">
        <f t="shared" si="38"/>
        <v>0.3</v>
      </c>
      <c r="Q84" s="52"/>
    </row>
    <row r="85" spans="1:17" x14ac:dyDescent="0.2">
      <c r="B85" s="3" t="s">
        <v>109</v>
      </c>
      <c r="C85" s="3">
        <v>20</v>
      </c>
      <c r="D85">
        <v>17</v>
      </c>
      <c r="E85">
        <v>20</v>
      </c>
      <c r="F85">
        <v>22</v>
      </c>
      <c r="G85">
        <v>24</v>
      </c>
      <c r="H85">
        <v>23</v>
      </c>
      <c r="I85">
        <v>11</v>
      </c>
      <c r="J85">
        <v>19</v>
      </c>
      <c r="K85">
        <v>16</v>
      </c>
      <c r="L85">
        <v>26</v>
      </c>
      <c r="M85" s="31">
        <f t="shared" si="30"/>
        <v>10</v>
      </c>
      <c r="N85" s="30">
        <f t="shared" si="31"/>
        <v>0.625</v>
      </c>
      <c r="O85" s="21">
        <f t="shared" si="48"/>
        <v>0.13043478260869565</v>
      </c>
      <c r="P85" s="21">
        <f t="shared" si="38"/>
        <v>0.3</v>
      </c>
    </row>
    <row r="86" spans="1:17" x14ac:dyDescent="0.2">
      <c r="A86" s="52" t="s">
        <v>123</v>
      </c>
      <c r="B86" s="51" t="s">
        <v>0</v>
      </c>
      <c r="C86" s="51">
        <v>195</v>
      </c>
      <c r="D86" s="52">
        <v>155</v>
      </c>
      <c r="E86" s="52">
        <v>131</v>
      </c>
      <c r="F86" s="52">
        <v>139</v>
      </c>
      <c r="G86" s="52">
        <v>147</v>
      </c>
      <c r="H86" s="52">
        <v>121</v>
      </c>
      <c r="I86" s="52">
        <v>165</v>
      </c>
      <c r="J86" s="52">
        <v>173</v>
      </c>
      <c r="K86" s="52">
        <v>182</v>
      </c>
      <c r="L86" s="52">
        <v>86</v>
      </c>
      <c r="M86" s="53">
        <f t="shared" si="30"/>
        <v>-96</v>
      </c>
      <c r="N86" s="54">
        <f t="shared" si="31"/>
        <v>-0.52747252747252749</v>
      </c>
      <c r="O86" s="50">
        <f t="shared" si="48"/>
        <v>-0.28925619834710742</v>
      </c>
      <c r="P86" s="50">
        <f t="shared" si="38"/>
        <v>-0.55897435897435899</v>
      </c>
      <c r="Q86" s="52"/>
    </row>
    <row r="87" spans="1:17" x14ac:dyDescent="0.2">
      <c r="B87" s="3" t="s">
        <v>169</v>
      </c>
      <c r="C87" s="3">
        <v>11</v>
      </c>
      <c r="D87">
        <v>11</v>
      </c>
      <c r="E87">
        <v>3</v>
      </c>
      <c r="F87">
        <v>5</v>
      </c>
      <c r="G87">
        <v>3</v>
      </c>
      <c r="H87">
        <v>4</v>
      </c>
      <c r="I87">
        <v>7</v>
      </c>
      <c r="J87">
        <v>6</v>
      </c>
      <c r="K87">
        <v>5</v>
      </c>
      <c r="L87">
        <v>3</v>
      </c>
      <c r="M87" s="31">
        <f t="shared" si="30"/>
        <v>-2</v>
      </c>
      <c r="N87" s="30">
        <f t="shared" si="31"/>
        <v>-0.4</v>
      </c>
      <c r="O87" s="21">
        <f t="shared" ref="O87" si="52">IFERROR((L87-H87)/H87,"n/a")</f>
        <v>-0.25</v>
      </c>
      <c r="P87" s="21">
        <f t="shared" si="38"/>
        <v>-0.72727272727272729</v>
      </c>
    </row>
    <row r="88" spans="1:17" x14ac:dyDescent="0.2">
      <c r="B88" s="3" t="s">
        <v>108</v>
      </c>
      <c r="C88" s="3">
        <v>60</v>
      </c>
      <c r="D88">
        <v>44</v>
      </c>
      <c r="E88">
        <v>46</v>
      </c>
      <c r="F88">
        <v>43</v>
      </c>
      <c r="G88">
        <v>47</v>
      </c>
      <c r="H88">
        <v>40</v>
      </c>
      <c r="I88">
        <v>53</v>
      </c>
      <c r="J88">
        <v>60</v>
      </c>
      <c r="K88">
        <v>54</v>
      </c>
      <c r="L88">
        <v>25</v>
      </c>
      <c r="M88" s="31">
        <f t="shared" si="30"/>
        <v>-29</v>
      </c>
      <c r="N88" s="30">
        <f t="shared" si="31"/>
        <v>-0.53703703703703709</v>
      </c>
      <c r="O88" s="21">
        <f t="shared" si="48"/>
        <v>-0.375</v>
      </c>
      <c r="P88" s="21">
        <f t="shared" si="38"/>
        <v>-0.58333333333333337</v>
      </c>
    </row>
    <row r="89" spans="1:17" x14ac:dyDescent="0.2">
      <c r="B89" s="3" t="s">
        <v>109</v>
      </c>
      <c r="C89" s="3">
        <v>28</v>
      </c>
      <c r="D89">
        <v>35</v>
      </c>
      <c r="E89">
        <v>21</v>
      </c>
      <c r="F89">
        <v>26</v>
      </c>
      <c r="G89">
        <v>32</v>
      </c>
      <c r="H89">
        <v>27</v>
      </c>
      <c r="I89">
        <v>36</v>
      </c>
      <c r="J89">
        <v>24</v>
      </c>
      <c r="K89">
        <v>28</v>
      </c>
      <c r="L89">
        <v>22</v>
      </c>
      <c r="M89" s="31">
        <f t="shared" si="30"/>
        <v>-6</v>
      </c>
      <c r="N89" s="30">
        <f t="shared" si="31"/>
        <v>-0.21428571428571427</v>
      </c>
      <c r="O89" s="21">
        <f t="shared" si="48"/>
        <v>-0.18518518518518517</v>
      </c>
      <c r="P89" s="21">
        <f t="shared" si="38"/>
        <v>-0.21428571428571427</v>
      </c>
    </row>
    <row r="90" spans="1:17" x14ac:dyDescent="0.2">
      <c r="B90" s="3" t="s">
        <v>110</v>
      </c>
      <c r="C90" s="3">
        <v>96</v>
      </c>
      <c r="D90">
        <v>65</v>
      </c>
      <c r="E90">
        <v>61</v>
      </c>
      <c r="F90">
        <v>65</v>
      </c>
      <c r="G90">
        <v>65</v>
      </c>
      <c r="H90">
        <v>50</v>
      </c>
      <c r="I90">
        <v>69</v>
      </c>
      <c r="J90">
        <v>83</v>
      </c>
      <c r="K90">
        <v>95</v>
      </c>
      <c r="L90">
        <v>36</v>
      </c>
      <c r="M90" s="31">
        <f t="shared" si="30"/>
        <v>-59</v>
      </c>
      <c r="N90" s="30">
        <f t="shared" si="31"/>
        <v>-0.62105263157894741</v>
      </c>
      <c r="O90" s="21">
        <f t="shared" si="48"/>
        <v>-0.28000000000000003</v>
      </c>
      <c r="P90" s="21">
        <f t="shared" si="38"/>
        <v>-0.625</v>
      </c>
    </row>
    <row r="91" spans="1:17" x14ac:dyDescent="0.2">
      <c r="A91" s="52" t="s">
        <v>170</v>
      </c>
      <c r="B91" s="51" t="s">
        <v>0</v>
      </c>
      <c r="C91" s="51">
        <v>1</v>
      </c>
      <c r="D91" s="52">
        <v>3</v>
      </c>
      <c r="E91" s="52">
        <v>2</v>
      </c>
      <c r="F91" s="52">
        <v>13</v>
      </c>
      <c r="G91" s="52">
        <v>5</v>
      </c>
      <c r="H91" s="52">
        <v>10</v>
      </c>
      <c r="I91" s="52">
        <v>8</v>
      </c>
      <c r="J91" s="52">
        <v>15</v>
      </c>
      <c r="K91" s="52">
        <v>13</v>
      </c>
      <c r="L91" s="52">
        <v>8</v>
      </c>
      <c r="M91" s="53">
        <f t="shared" si="30"/>
        <v>-5</v>
      </c>
      <c r="N91" s="54">
        <f t="shared" si="31"/>
        <v>-0.38461538461538464</v>
      </c>
      <c r="O91" s="50">
        <f t="shared" si="48"/>
        <v>-0.2</v>
      </c>
      <c r="P91" s="50">
        <f t="shared" si="38"/>
        <v>7</v>
      </c>
      <c r="Q91" s="52"/>
    </row>
    <row r="92" spans="1:17" x14ac:dyDescent="0.2">
      <c r="B92" s="3" t="s">
        <v>109</v>
      </c>
      <c r="C92" s="3">
        <v>1</v>
      </c>
      <c r="D92">
        <v>3</v>
      </c>
      <c r="E92">
        <v>2</v>
      </c>
      <c r="F92">
        <v>13</v>
      </c>
      <c r="G92">
        <v>5</v>
      </c>
      <c r="H92">
        <v>10</v>
      </c>
      <c r="I92">
        <v>8</v>
      </c>
      <c r="J92">
        <v>15</v>
      </c>
      <c r="K92">
        <v>13</v>
      </c>
      <c r="L92">
        <v>8</v>
      </c>
      <c r="M92" s="31">
        <f t="shared" si="30"/>
        <v>-5</v>
      </c>
      <c r="N92" s="30">
        <f t="shared" si="31"/>
        <v>-0.38461538461538464</v>
      </c>
      <c r="O92" s="21">
        <f t="shared" si="48"/>
        <v>-0.2</v>
      </c>
      <c r="P92" s="21">
        <f t="shared" si="38"/>
        <v>7</v>
      </c>
    </row>
    <row r="93" spans="1:17" x14ac:dyDescent="0.2">
      <c r="A93" s="52" t="s">
        <v>124</v>
      </c>
      <c r="B93" s="51" t="s">
        <v>0</v>
      </c>
      <c r="C93" s="51">
        <v>15</v>
      </c>
      <c r="D93" s="52">
        <v>7</v>
      </c>
      <c r="E93" s="52">
        <v>14</v>
      </c>
      <c r="F93" s="52">
        <v>7</v>
      </c>
      <c r="G93" s="52">
        <v>10</v>
      </c>
      <c r="H93" s="52">
        <v>21</v>
      </c>
      <c r="I93" s="52">
        <v>15</v>
      </c>
      <c r="J93" s="52">
        <v>32</v>
      </c>
      <c r="K93" s="52">
        <v>35</v>
      </c>
      <c r="L93" s="52">
        <v>25</v>
      </c>
      <c r="M93" s="53">
        <f t="shared" si="30"/>
        <v>-10</v>
      </c>
      <c r="N93" s="54">
        <f t="shared" si="31"/>
        <v>-0.2857142857142857</v>
      </c>
      <c r="O93" s="50">
        <f t="shared" si="48"/>
        <v>0.19047619047619047</v>
      </c>
      <c r="P93" s="50">
        <f t="shared" si="38"/>
        <v>0.66666666666666663</v>
      </c>
      <c r="Q93" s="52"/>
    </row>
    <row r="94" spans="1:17" x14ac:dyDescent="0.2">
      <c r="B94" s="3" t="s">
        <v>108</v>
      </c>
      <c r="C94" s="3">
        <v>15</v>
      </c>
      <c r="D94">
        <v>7</v>
      </c>
      <c r="E94">
        <v>14</v>
      </c>
      <c r="F94">
        <v>7</v>
      </c>
      <c r="G94">
        <v>10</v>
      </c>
      <c r="H94">
        <v>21</v>
      </c>
      <c r="I94">
        <v>15</v>
      </c>
      <c r="J94">
        <v>32</v>
      </c>
      <c r="K94">
        <v>35</v>
      </c>
      <c r="L94">
        <v>25</v>
      </c>
      <c r="M94" s="31">
        <f t="shared" si="30"/>
        <v>-10</v>
      </c>
      <c r="N94" s="30">
        <f t="shared" si="31"/>
        <v>-0.2857142857142857</v>
      </c>
      <c r="O94" s="21">
        <f t="shared" si="48"/>
        <v>0.19047619047619047</v>
      </c>
      <c r="P94" s="21">
        <f t="shared" si="38"/>
        <v>0.66666666666666663</v>
      </c>
    </row>
    <row r="95" spans="1:17" x14ac:dyDescent="0.2">
      <c r="A95" s="52" t="s">
        <v>144</v>
      </c>
      <c r="B95" s="51" t="s">
        <v>0</v>
      </c>
      <c r="C95" s="51">
        <v>126</v>
      </c>
      <c r="D95" s="52">
        <v>150</v>
      </c>
      <c r="E95" s="52">
        <v>137</v>
      </c>
      <c r="F95" s="52">
        <v>118</v>
      </c>
      <c r="G95" s="52">
        <v>106</v>
      </c>
      <c r="H95" s="52">
        <v>105</v>
      </c>
      <c r="I95" s="52">
        <v>91</v>
      </c>
      <c r="J95" s="52">
        <v>71</v>
      </c>
      <c r="K95" s="52">
        <v>88</v>
      </c>
      <c r="L95" s="52">
        <v>84</v>
      </c>
      <c r="M95" s="53">
        <f t="shared" si="30"/>
        <v>-4</v>
      </c>
      <c r="N95" s="54">
        <f t="shared" si="31"/>
        <v>-4.5454545454545456E-2</v>
      </c>
      <c r="O95" s="50">
        <f t="shared" si="48"/>
        <v>-0.2</v>
      </c>
      <c r="P95" s="50">
        <f t="shared" si="38"/>
        <v>-0.33333333333333331</v>
      </c>
      <c r="Q95" s="52"/>
    </row>
    <row r="96" spans="1:17" x14ac:dyDescent="0.2">
      <c r="B96" s="3" t="s">
        <v>169</v>
      </c>
      <c r="C96" s="3">
        <v>2</v>
      </c>
      <c r="D96">
        <v>8</v>
      </c>
      <c r="E96">
        <v>1</v>
      </c>
      <c r="F96">
        <v>6</v>
      </c>
      <c r="G96">
        <v>5</v>
      </c>
      <c r="H96">
        <v>4</v>
      </c>
      <c r="I96">
        <v>6</v>
      </c>
      <c r="J96">
        <v>2</v>
      </c>
      <c r="K96">
        <v>9</v>
      </c>
      <c r="L96">
        <v>7</v>
      </c>
      <c r="M96" s="31">
        <f t="shared" si="30"/>
        <v>-2</v>
      </c>
      <c r="N96" s="30">
        <f t="shared" si="31"/>
        <v>-0.22222222222222221</v>
      </c>
      <c r="O96" s="21">
        <f t="shared" si="48"/>
        <v>0.75</v>
      </c>
      <c r="P96" s="21">
        <f>IFERROR((L96-C96)/C96,"n/a")</f>
        <v>2.5</v>
      </c>
    </row>
    <row r="97" spans="1:17" x14ac:dyDescent="0.2">
      <c r="B97" s="3" t="s">
        <v>108</v>
      </c>
      <c r="C97" s="3">
        <v>21</v>
      </c>
      <c r="D97">
        <v>31</v>
      </c>
      <c r="E97">
        <v>24</v>
      </c>
      <c r="F97">
        <v>20</v>
      </c>
      <c r="G97">
        <v>15</v>
      </c>
      <c r="H97">
        <v>20</v>
      </c>
      <c r="I97">
        <v>9</v>
      </c>
      <c r="J97">
        <v>14</v>
      </c>
      <c r="K97">
        <v>13</v>
      </c>
      <c r="L97">
        <v>15</v>
      </c>
      <c r="M97" s="31">
        <f t="shared" ref="M97:M98" si="53">L97-K97</f>
        <v>2</v>
      </c>
      <c r="N97" s="30">
        <f t="shared" ref="N97:N98" si="54">IFERROR((L97-K97)/K97,"n/a")</f>
        <v>0.15384615384615385</v>
      </c>
      <c r="O97" s="21">
        <f t="shared" ref="O97:O98" si="55">IFERROR((L97-H97)/H97,"n/a")</f>
        <v>-0.25</v>
      </c>
      <c r="P97" s="21">
        <f t="shared" si="38"/>
        <v>-0.2857142857142857</v>
      </c>
    </row>
    <row r="98" spans="1:17" x14ac:dyDescent="0.2">
      <c r="B98" s="3" t="s">
        <v>109</v>
      </c>
      <c r="C98" s="3">
        <v>103</v>
      </c>
      <c r="D98">
        <v>111</v>
      </c>
      <c r="E98">
        <v>112</v>
      </c>
      <c r="F98">
        <v>92</v>
      </c>
      <c r="G98">
        <v>86</v>
      </c>
      <c r="H98">
        <v>80</v>
      </c>
      <c r="I98">
        <v>76</v>
      </c>
      <c r="J98">
        <v>55</v>
      </c>
      <c r="K98">
        <v>66</v>
      </c>
      <c r="L98">
        <v>62</v>
      </c>
      <c r="M98" s="31">
        <f t="shared" si="53"/>
        <v>-4</v>
      </c>
      <c r="N98" s="30">
        <f t="shared" si="54"/>
        <v>-6.0606060606060608E-2</v>
      </c>
      <c r="O98" s="21">
        <f t="shared" si="55"/>
        <v>-0.22500000000000001</v>
      </c>
      <c r="P98" s="21">
        <f t="shared" si="38"/>
        <v>-0.39805825242718446</v>
      </c>
    </row>
    <row r="99" spans="1:17" x14ac:dyDescent="0.2">
      <c r="B99" s="3" t="s">
        <v>110</v>
      </c>
      <c r="C99" s="3">
        <v>0</v>
      </c>
      <c r="D99">
        <v>0</v>
      </c>
      <c r="E99">
        <v>0</v>
      </c>
      <c r="F99">
        <v>0</v>
      </c>
      <c r="G99">
        <v>0</v>
      </c>
      <c r="H99">
        <v>1</v>
      </c>
      <c r="I99">
        <v>0</v>
      </c>
      <c r="J99">
        <v>0</v>
      </c>
      <c r="K99">
        <v>0</v>
      </c>
      <c r="L99">
        <v>0</v>
      </c>
      <c r="M99" s="31">
        <f t="shared" si="30"/>
        <v>0</v>
      </c>
      <c r="N99" s="30" t="str">
        <f t="shared" si="31"/>
        <v>n/a</v>
      </c>
      <c r="O99" s="21">
        <f t="shared" si="48"/>
        <v>-1</v>
      </c>
      <c r="P99" s="21" t="str">
        <f t="shared" si="38"/>
        <v>n/a</v>
      </c>
    </row>
    <row r="100" spans="1:17" x14ac:dyDescent="0.2">
      <c r="A100" s="52" t="s">
        <v>125</v>
      </c>
      <c r="B100" s="51" t="s">
        <v>0</v>
      </c>
      <c r="C100" s="51">
        <v>24</v>
      </c>
      <c r="D100" s="52">
        <v>40</v>
      </c>
      <c r="E100" s="52">
        <v>40</v>
      </c>
      <c r="F100" s="52">
        <v>49</v>
      </c>
      <c r="G100" s="52">
        <v>69</v>
      </c>
      <c r="H100" s="52">
        <v>45</v>
      </c>
      <c r="I100" s="52">
        <v>38</v>
      </c>
      <c r="J100" s="52">
        <v>37</v>
      </c>
      <c r="K100" s="52">
        <v>32</v>
      </c>
      <c r="L100" s="52">
        <v>34</v>
      </c>
      <c r="M100" s="53">
        <f>L100-K100</f>
        <v>2</v>
      </c>
      <c r="N100" s="54">
        <f>IFERROR((L100-K100)/K100,"n/a")</f>
        <v>6.25E-2</v>
      </c>
      <c r="O100" s="50">
        <f>IFERROR((L100-H100)/H100,"n/a")</f>
        <v>-0.24444444444444444</v>
      </c>
      <c r="P100" s="50">
        <f t="shared" si="38"/>
        <v>0.41666666666666669</v>
      </c>
      <c r="Q100" s="52"/>
    </row>
    <row r="101" spans="1:17" x14ac:dyDescent="0.2">
      <c r="B101" s="3" t="s">
        <v>169</v>
      </c>
      <c r="C101" s="3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 s="31">
        <f t="shared" si="30"/>
        <v>-1</v>
      </c>
      <c r="N101" s="30">
        <f t="shared" si="31"/>
        <v>-1</v>
      </c>
      <c r="O101" s="21" t="str">
        <f>IFERROR((L101-H101)/H101,"n/a")</f>
        <v>n/a</v>
      </c>
      <c r="P101" s="21" t="str">
        <f t="shared" si="38"/>
        <v>n/a</v>
      </c>
    </row>
    <row r="102" spans="1:17" x14ac:dyDescent="0.2">
      <c r="B102" s="3" t="s">
        <v>108</v>
      </c>
      <c r="C102" s="3">
        <v>0</v>
      </c>
      <c r="D102">
        <v>0</v>
      </c>
      <c r="E102">
        <v>6</v>
      </c>
      <c r="F102">
        <v>9</v>
      </c>
      <c r="G102">
        <v>2</v>
      </c>
      <c r="H102">
        <v>9</v>
      </c>
      <c r="I102">
        <v>4</v>
      </c>
      <c r="J102">
        <v>7</v>
      </c>
      <c r="K102">
        <v>5</v>
      </c>
      <c r="L102">
        <v>3</v>
      </c>
      <c r="M102" s="31">
        <f t="shared" ref="M102" si="56">L102-K102</f>
        <v>-2</v>
      </c>
      <c r="N102" s="30">
        <f t="shared" ref="N102" si="57">IFERROR((L102-K102)/K102,"n/a")</f>
        <v>-0.4</v>
      </c>
      <c r="O102" s="21">
        <f>IFERROR((L102-H102)/H102,"n/a")</f>
        <v>-0.66666666666666663</v>
      </c>
      <c r="P102" s="21" t="str">
        <f t="shared" si="38"/>
        <v>n/a</v>
      </c>
    </row>
    <row r="103" spans="1:17" x14ac:dyDescent="0.2">
      <c r="B103" s="3" t="s">
        <v>109</v>
      </c>
      <c r="C103" s="3">
        <v>24</v>
      </c>
      <c r="D103">
        <v>40</v>
      </c>
      <c r="E103">
        <v>34</v>
      </c>
      <c r="F103">
        <v>40</v>
      </c>
      <c r="G103">
        <v>63</v>
      </c>
      <c r="H103">
        <v>34</v>
      </c>
      <c r="I103">
        <v>32</v>
      </c>
      <c r="J103">
        <v>24</v>
      </c>
      <c r="K103">
        <v>25</v>
      </c>
      <c r="L103">
        <v>31</v>
      </c>
      <c r="M103" s="31">
        <f t="shared" si="30"/>
        <v>6</v>
      </c>
      <c r="N103" s="30">
        <f t="shared" si="31"/>
        <v>0.24</v>
      </c>
      <c r="O103" s="21">
        <f t="shared" si="48"/>
        <v>-8.8235294117647065E-2</v>
      </c>
      <c r="P103" s="21">
        <f t="shared" si="38"/>
        <v>0.29166666666666669</v>
      </c>
    </row>
    <row r="104" spans="1:17" x14ac:dyDescent="0.2">
      <c r="B104" s="3" t="s">
        <v>110</v>
      </c>
      <c r="C104" s="3">
        <v>0</v>
      </c>
      <c r="D104">
        <v>0</v>
      </c>
      <c r="E104">
        <v>0</v>
      </c>
      <c r="F104">
        <v>0</v>
      </c>
      <c r="G104">
        <v>4</v>
      </c>
      <c r="H104">
        <v>2</v>
      </c>
      <c r="I104">
        <v>2</v>
      </c>
      <c r="J104">
        <v>6</v>
      </c>
      <c r="K104">
        <v>1</v>
      </c>
      <c r="L104">
        <v>0</v>
      </c>
      <c r="M104" s="31">
        <f t="shared" si="30"/>
        <v>-1</v>
      </c>
      <c r="N104" s="30">
        <f t="shared" si="31"/>
        <v>-1</v>
      </c>
      <c r="O104" s="21">
        <f t="shared" si="48"/>
        <v>-1</v>
      </c>
      <c r="P104" s="21" t="str">
        <f t="shared" si="38"/>
        <v>n/a</v>
      </c>
    </row>
    <row r="105" spans="1:17" x14ac:dyDescent="0.2">
      <c r="A105" s="52" t="s">
        <v>138</v>
      </c>
      <c r="B105" s="51" t="s">
        <v>0</v>
      </c>
      <c r="C105" s="51">
        <v>14</v>
      </c>
      <c r="D105" s="52">
        <v>24</v>
      </c>
      <c r="E105" s="52">
        <v>30</v>
      </c>
      <c r="F105" s="52">
        <v>37</v>
      </c>
      <c r="G105" s="52">
        <v>27</v>
      </c>
      <c r="H105" s="52">
        <v>38</v>
      </c>
      <c r="I105" s="52">
        <v>33</v>
      </c>
      <c r="J105" s="52">
        <v>36</v>
      </c>
      <c r="K105" s="52">
        <v>31</v>
      </c>
      <c r="L105" s="52">
        <v>15</v>
      </c>
      <c r="M105" s="53">
        <f t="shared" ref="M105" si="58">L105-K105</f>
        <v>-16</v>
      </c>
      <c r="N105" s="54">
        <f t="shared" ref="N105" si="59">IFERROR((L105-K105)/K105,"n/a")</f>
        <v>-0.5161290322580645</v>
      </c>
      <c r="O105" s="50">
        <f t="shared" ref="O105" si="60">IFERROR((L105-H105)/H105,"n/a")</f>
        <v>-0.60526315789473684</v>
      </c>
      <c r="P105" s="50">
        <f t="shared" si="38"/>
        <v>7.1428571428571425E-2</v>
      </c>
      <c r="Q105" s="52"/>
    </row>
    <row r="106" spans="1:17" x14ac:dyDescent="0.2">
      <c r="B106" s="3" t="s">
        <v>109</v>
      </c>
      <c r="C106" s="3">
        <v>14</v>
      </c>
      <c r="D106">
        <v>24</v>
      </c>
      <c r="E106">
        <v>30</v>
      </c>
      <c r="F106">
        <v>37</v>
      </c>
      <c r="G106">
        <v>27</v>
      </c>
      <c r="H106">
        <v>26</v>
      </c>
      <c r="I106">
        <v>26</v>
      </c>
      <c r="J106">
        <v>20</v>
      </c>
      <c r="K106">
        <v>22</v>
      </c>
      <c r="L106">
        <v>13</v>
      </c>
      <c r="M106" s="31">
        <f t="shared" si="30"/>
        <v>-9</v>
      </c>
      <c r="N106" s="30">
        <f t="shared" si="31"/>
        <v>-0.40909090909090912</v>
      </c>
      <c r="O106" s="21">
        <f t="shared" si="48"/>
        <v>-0.5</v>
      </c>
      <c r="P106" s="21">
        <f t="shared" si="38"/>
        <v>-7.1428571428571425E-2</v>
      </c>
    </row>
    <row r="107" spans="1:17" x14ac:dyDescent="0.2">
      <c r="B107" s="3" t="s">
        <v>110</v>
      </c>
      <c r="C107" s="3">
        <v>0</v>
      </c>
      <c r="D107">
        <v>0</v>
      </c>
      <c r="E107">
        <v>0</v>
      </c>
      <c r="F107">
        <v>0</v>
      </c>
      <c r="G107">
        <v>0</v>
      </c>
      <c r="H107">
        <v>12</v>
      </c>
      <c r="I107">
        <v>7</v>
      </c>
      <c r="J107">
        <v>16</v>
      </c>
      <c r="K107">
        <v>9</v>
      </c>
      <c r="L107">
        <v>2</v>
      </c>
      <c r="M107" s="31">
        <f t="shared" si="30"/>
        <v>-7</v>
      </c>
      <c r="N107" s="30">
        <f t="shared" si="31"/>
        <v>-0.77777777777777779</v>
      </c>
      <c r="O107" s="21">
        <f t="shared" si="48"/>
        <v>-0.83333333333333337</v>
      </c>
      <c r="P107" s="21" t="str">
        <f t="shared" si="38"/>
        <v>n/a</v>
      </c>
    </row>
    <row r="108" spans="1:17" x14ac:dyDescent="0.2">
      <c r="A108" s="52" t="s">
        <v>126</v>
      </c>
      <c r="B108" s="51" t="s">
        <v>0</v>
      </c>
      <c r="C108" s="51">
        <v>27</v>
      </c>
      <c r="D108" s="52">
        <v>38</v>
      </c>
      <c r="E108" s="52">
        <v>27</v>
      </c>
      <c r="F108" s="52">
        <v>13</v>
      </c>
      <c r="G108" s="52">
        <v>15</v>
      </c>
      <c r="H108" s="52">
        <v>106</v>
      </c>
      <c r="I108" s="52">
        <v>139</v>
      </c>
      <c r="J108" s="52">
        <v>130</v>
      </c>
      <c r="K108" s="52">
        <v>44</v>
      </c>
      <c r="L108" s="52">
        <v>47</v>
      </c>
      <c r="M108" s="53">
        <f t="shared" ref="M108" si="61">L108-K108</f>
        <v>3</v>
      </c>
      <c r="N108" s="54">
        <f t="shared" ref="N108" si="62">IFERROR((L108-K108)/K108,"n/a")</f>
        <v>6.8181818181818177E-2</v>
      </c>
      <c r="O108" s="50">
        <f t="shared" ref="O108" si="63">IFERROR((L108-H108)/H108,"n/a")</f>
        <v>-0.55660377358490565</v>
      </c>
      <c r="P108" s="50">
        <f t="shared" si="38"/>
        <v>0.7407407407407407</v>
      </c>
      <c r="Q108" s="52"/>
    </row>
    <row r="109" spans="1:17" x14ac:dyDescent="0.2">
      <c r="A109" s="87"/>
      <c r="B109" s="3" t="s">
        <v>108</v>
      </c>
      <c r="C109" s="3">
        <v>27</v>
      </c>
      <c r="D109" s="88">
        <v>38</v>
      </c>
      <c r="E109" s="88">
        <v>27</v>
      </c>
      <c r="F109" s="88">
        <v>7</v>
      </c>
      <c r="G109" s="88">
        <v>15</v>
      </c>
      <c r="H109" s="88">
        <v>6</v>
      </c>
      <c r="I109" s="88">
        <v>71</v>
      </c>
      <c r="J109" s="88">
        <v>47</v>
      </c>
      <c r="K109" s="88">
        <v>6</v>
      </c>
      <c r="L109" s="88">
        <v>12</v>
      </c>
      <c r="M109" s="31">
        <f t="shared" si="30"/>
        <v>6</v>
      </c>
      <c r="N109" s="30">
        <f t="shared" si="31"/>
        <v>1</v>
      </c>
      <c r="O109" s="21">
        <f t="shared" si="48"/>
        <v>1</v>
      </c>
      <c r="P109" s="21">
        <f t="shared" si="38"/>
        <v>-0.55555555555555558</v>
      </c>
    </row>
    <row r="110" spans="1:17" x14ac:dyDescent="0.2">
      <c r="A110" s="87"/>
      <c r="B110" s="3" t="s">
        <v>109</v>
      </c>
      <c r="C110" s="3">
        <v>0</v>
      </c>
      <c r="D110" s="88">
        <v>0</v>
      </c>
      <c r="E110" s="88">
        <v>0</v>
      </c>
      <c r="F110" s="88">
        <v>0</v>
      </c>
      <c r="G110" s="88">
        <v>0</v>
      </c>
      <c r="H110" s="88">
        <v>23</v>
      </c>
      <c r="I110" s="88">
        <v>15</v>
      </c>
      <c r="J110" s="88">
        <v>22</v>
      </c>
      <c r="K110" s="88">
        <v>17</v>
      </c>
      <c r="L110" s="88">
        <v>24</v>
      </c>
      <c r="M110" s="31">
        <f t="shared" ref="M110" si="64">L110-K110</f>
        <v>7</v>
      </c>
      <c r="N110" s="30">
        <f t="shared" ref="N110" si="65">IFERROR((L110-K110)/K110,"n/a")</f>
        <v>0.41176470588235292</v>
      </c>
      <c r="O110" s="21">
        <f t="shared" ref="O110" si="66">IFERROR((L110-H110)/H110,"n/a")</f>
        <v>4.3478260869565216E-2</v>
      </c>
      <c r="P110" s="21" t="str">
        <f t="shared" si="38"/>
        <v>n/a</v>
      </c>
    </row>
    <row r="111" spans="1:17" x14ac:dyDescent="0.2">
      <c r="A111" s="87"/>
      <c r="B111" s="3" t="s">
        <v>110</v>
      </c>
      <c r="C111" s="3">
        <v>0</v>
      </c>
      <c r="D111" s="88">
        <v>0</v>
      </c>
      <c r="E111" s="88">
        <v>0</v>
      </c>
      <c r="F111" s="88">
        <v>6</v>
      </c>
      <c r="G111" s="88">
        <v>0</v>
      </c>
      <c r="H111" s="88">
        <v>77</v>
      </c>
      <c r="I111" s="88">
        <v>53</v>
      </c>
      <c r="J111" s="88">
        <v>61</v>
      </c>
      <c r="K111" s="88">
        <v>21</v>
      </c>
      <c r="L111" s="88">
        <v>11</v>
      </c>
      <c r="M111" s="31">
        <f t="shared" ref="M111" si="67">L111-K111</f>
        <v>-10</v>
      </c>
      <c r="N111" s="30">
        <f t="shared" ref="N111" si="68">IFERROR((L111-K111)/K111,"n/a")</f>
        <v>-0.47619047619047616</v>
      </c>
      <c r="O111" s="21">
        <f t="shared" ref="O111" si="69">IFERROR((L111-H111)/H111,"n/a")</f>
        <v>-0.8571428571428571</v>
      </c>
      <c r="P111" s="21" t="str">
        <f t="shared" si="38"/>
        <v>n/a</v>
      </c>
    </row>
    <row r="112" spans="1:17" x14ac:dyDescent="0.2">
      <c r="A112" s="52" t="s">
        <v>127</v>
      </c>
      <c r="B112" s="51" t="s">
        <v>0</v>
      </c>
      <c r="C112" s="51">
        <v>45</v>
      </c>
      <c r="D112" s="55">
        <v>65</v>
      </c>
      <c r="E112" s="55">
        <v>65</v>
      </c>
      <c r="F112" s="55">
        <v>71</v>
      </c>
      <c r="G112" s="55">
        <v>134</v>
      </c>
      <c r="H112" s="55">
        <v>131</v>
      </c>
      <c r="I112" s="55">
        <v>399</v>
      </c>
      <c r="J112" s="55">
        <v>571</v>
      </c>
      <c r="K112" s="55">
        <v>147</v>
      </c>
      <c r="L112" s="55">
        <v>173</v>
      </c>
      <c r="M112" s="53">
        <f t="shared" si="30"/>
        <v>26</v>
      </c>
      <c r="N112" s="54">
        <f t="shared" si="31"/>
        <v>0.17687074829931973</v>
      </c>
      <c r="O112" s="50">
        <f t="shared" si="48"/>
        <v>0.32061068702290074</v>
      </c>
      <c r="P112" s="50">
        <f t="shared" si="38"/>
        <v>2.8444444444444446</v>
      </c>
      <c r="Q112" s="52"/>
    </row>
    <row r="113" spans="1:17" x14ac:dyDescent="0.2">
      <c r="A113" s="87"/>
      <c r="B113" s="3" t="s">
        <v>108</v>
      </c>
      <c r="C113" s="3">
        <v>20</v>
      </c>
      <c r="D113" s="88">
        <v>18</v>
      </c>
      <c r="E113" s="88">
        <v>21</v>
      </c>
      <c r="F113" s="88">
        <v>24</v>
      </c>
      <c r="G113" s="88">
        <v>49</v>
      </c>
      <c r="H113" s="88">
        <v>56</v>
      </c>
      <c r="I113" s="88">
        <v>303</v>
      </c>
      <c r="J113" s="88">
        <v>439</v>
      </c>
      <c r="K113" s="88">
        <v>60</v>
      </c>
      <c r="L113" s="88">
        <v>69</v>
      </c>
      <c r="M113" s="31">
        <f t="shared" si="30"/>
        <v>9</v>
      </c>
      <c r="N113" s="30">
        <f t="shared" si="31"/>
        <v>0.15</v>
      </c>
      <c r="O113" s="21">
        <f t="shared" si="48"/>
        <v>0.23214285714285715</v>
      </c>
      <c r="P113" s="21">
        <f t="shared" si="38"/>
        <v>2.4500000000000002</v>
      </c>
    </row>
    <row r="114" spans="1:17" x14ac:dyDescent="0.2">
      <c r="B114" s="3" t="s">
        <v>109</v>
      </c>
      <c r="C114" s="3">
        <v>24</v>
      </c>
      <c r="D114" s="88">
        <v>44</v>
      </c>
      <c r="E114" s="88">
        <v>38</v>
      </c>
      <c r="F114" s="88">
        <v>45</v>
      </c>
      <c r="G114" s="88">
        <v>79</v>
      </c>
      <c r="H114" s="88">
        <v>69</v>
      </c>
      <c r="I114" s="88">
        <v>68</v>
      </c>
      <c r="J114" s="88">
        <v>79</v>
      </c>
      <c r="K114" s="88">
        <v>81</v>
      </c>
      <c r="L114" s="88">
        <v>77</v>
      </c>
      <c r="M114" s="31">
        <f t="shared" si="30"/>
        <v>-4</v>
      </c>
      <c r="N114" s="30">
        <f t="shared" si="31"/>
        <v>-4.9382716049382713E-2</v>
      </c>
      <c r="O114" s="21">
        <f t="shared" si="48"/>
        <v>0.11594202898550725</v>
      </c>
      <c r="P114" s="21">
        <f t="shared" si="38"/>
        <v>2.2083333333333335</v>
      </c>
    </row>
    <row r="115" spans="1:17" x14ac:dyDescent="0.2">
      <c r="B115" s="3" t="s">
        <v>110</v>
      </c>
      <c r="C115" s="3">
        <v>1</v>
      </c>
      <c r="D115" s="88">
        <v>3</v>
      </c>
      <c r="E115" s="88">
        <v>6</v>
      </c>
      <c r="F115" s="88">
        <v>2</v>
      </c>
      <c r="G115" s="88">
        <v>6</v>
      </c>
      <c r="H115" s="88">
        <v>6</v>
      </c>
      <c r="I115" s="88">
        <v>28</v>
      </c>
      <c r="J115" s="88">
        <v>53</v>
      </c>
      <c r="K115" s="88">
        <v>6</v>
      </c>
      <c r="L115" s="88">
        <v>27</v>
      </c>
      <c r="M115" s="31">
        <f t="shared" ref="M115" si="70">L115-K115</f>
        <v>21</v>
      </c>
      <c r="N115" s="30">
        <f t="shared" ref="N115" si="71">IFERROR((L115-K115)/K115,"n/a")</f>
        <v>3.5</v>
      </c>
      <c r="O115" s="21">
        <f>IFERROR((L115-H115)/H115,"n/a")</f>
        <v>3.5</v>
      </c>
      <c r="P115" s="21">
        <f t="shared" si="38"/>
        <v>26</v>
      </c>
    </row>
    <row r="116" spans="1:17" x14ac:dyDescent="0.2">
      <c r="A116" s="52" t="s">
        <v>131</v>
      </c>
      <c r="B116" s="51" t="s">
        <v>0</v>
      </c>
      <c r="C116" s="51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51</v>
      </c>
      <c r="J116" s="55">
        <v>146</v>
      </c>
      <c r="K116" s="55">
        <v>33</v>
      </c>
      <c r="L116" s="55">
        <v>35</v>
      </c>
      <c r="M116" s="53">
        <f t="shared" ref="M116" si="72">L116-K116</f>
        <v>2</v>
      </c>
      <c r="N116" s="54">
        <f t="shared" ref="N116" si="73">IFERROR((L116-K116)/K116,"n/a")</f>
        <v>6.0606060606060608E-2</v>
      </c>
      <c r="O116" s="50" t="str">
        <f t="shared" ref="O116" si="74">IFERROR((L116-H116)/H116,"n/a")</f>
        <v>n/a</v>
      </c>
      <c r="P116" s="50" t="str">
        <f t="shared" si="38"/>
        <v>n/a</v>
      </c>
      <c r="Q116" s="52"/>
    </row>
    <row r="117" spans="1:17" x14ac:dyDescent="0.2">
      <c r="A117" s="87"/>
      <c r="B117" s="3" t="s">
        <v>108</v>
      </c>
      <c r="C117" s="3">
        <v>0</v>
      </c>
      <c r="D117" s="88">
        <v>0</v>
      </c>
      <c r="E117" s="88">
        <v>0</v>
      </c>
      <c r="F117" s="88">
        <v>0</v>
      </c>
      <c r="G117" s="88">
        <v>0</v>
      </c>
      <c r="H117" s="88">
        <v>0</v>
      </c>
      <c r="I117" s="88">
        <v>51</v>
      </c>
      <c r="J117" s="88">
        <v>146</v>
      </c>
      <c r="K117" s="88">
        <v>33</v>
      </c>
      <c r="L117" s="88">
        <v>35</v>
      </c>
      <c r="M117" s="31">
        <f t="shared" ref="M117:M119" si="75">L117-K117</f>
        <v>2</v>
      </c>
      <c r="N117" s="30">
        <f t="shared" ref="N117:N119" si="76">IFERROR((L117-K117)/K117,"n/a")</f>
        <v>6.0606060606060608E-2</v>
      </c>
      <c r="O117" s="21" t="str">
        <f t="shared" ref="O117:O119" si="77">IFERROR((L117-H117)/H117,"n/a")</f>
        <v>n/a</v>
      </c>
      <c r="P117" s="21" t="str">
        <f t="shared" si="38"/>
        <v>n/a</v>
      </c>
    </row>
    <row r="118" spans="1:17" x14ac:dyDescent="0.2">
      <c r="A118" s="52" t="s">
        <v>140</v>
      </c>
      <c r="B118" s="51" t="s">
        <v>0</v>
      </c>
      <c r="C118" s="51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1</v>
      </c>
      <c r="K118" s="55">
        <v>2</v>
      </c>
      <c r="L118" s="55">
        <v>1</v>
      </c>
      <c r="M118" s="53">
        <f t="shared" si="75"/>
        <v>-1</v>
      </c>
      <c r="N118" s="54">
        <f t="shared" si="76"/>
        <v>-0.5</v>
      </c>
      <c r="O118" s="50" t="str">
        <f t="shared" si="77"/>
        <v>n/a</v>
      </c>
      <c r="P118" s="50" t="str">
        <f t="shared" si="38"/>
        <v>n/a</v>
      </c>
      <c r="Q118" s="52"/>
    </row>
    <row r="119" spans="1:17" x14ac:dyDescent="0.2">
      <c r="B119" s="3" t="s">
        <v>108</v>
      </c>
      <c r="C119" s="3">
        <v>0</v>
      </c>
      <c r="D119" s="88">
        <v>0</v>
      </c>
      <c r="E119" s="88">
        <v>0</v>
      </c>
      <c r="F119" s="88">
        <v>0</v>
      </c>
      <c r="G119" s="88">
        <v>0</v>
      </c>
      <c r="H119" s="88">
        <v>0</v>
      </c>
      <c r="I119" s="88">
        <v>0</v>
      </c>
      <c r="J119" s="88">
        <v>1</v>
      </c>
      <c r="K119" s="88">
        <v>2</v>
      </c>
      <c r="L119" s="88">
        <v>1</v>
      </c>
      <c r="M119" s="31">
        <f t="shared" si="75"/>
        <v>-1</v>
      </c>
      <c r="N119" s="30">
        <f t="shared" si="76"/>
        <v>-0.5</v>
      </c>
      <c r="O119" s="21" t="str">
        <f t="shared" si="77"/>
        <v>n/a</v>
      </c>
      <c r="P119" s="21" t="str">
        <f t="shared" si="38"/>
        <v>n/a</v>
      </c>
    </row>
    <row r="120" spans="1:17" x14ac:dyDescent="0.2">
      <c r="A120" s="13" t="s">
        <v>88</v>
      </c>
      <c r="D120" s="8"/>
      <c r="E120" s="8"/>
      <c r="F120" s="8"/>
      <c r="G120" s="8"/>
      <c r="H120" s="8"/>
      <c r="I120" s="8"/>
      <c r="J120" s="8"/>
      <c r="K120" s="8"/>
      <c r="L120" s="8"/>
      <c r="M120" s="84"/>
      <c r="N120" s="85"/>
      <c r="O120" s="86"/>
    </row>
    <row r="121" spans="1:17" x14ac:dyDescent="0.2">
      <c r="A121" s="52" t="s">
        <v>101</v>
      </c>
      <c r="B121" s="51" t="s">
        <v>0</v>
      </c>
      <c r="C121" s="51">
        <v>24</v>
      </c>
      <c r="D121" s="52">
        <v>26</v>
      </c>
      <c r="E121" s="52">
        <v>16</v>
      </c>
      <c r="F121" s="52">
        <v>20</v>
      </c>
      <c r="G121" s="52">
        <v>20</v>
      </c>
      <c r="H121" s="52">
        <v>14</v>
      </c>
      <c r="I121" s="52">
        <v>18</v>
      </c>
      <c r="J121" s="52">
        <v>18</v>
      </c>
      <c r="K121" s="52">
        <v>25</v>
      </c>
      <c r="L121" s="52">
        <v>26</v>
      </c>
      <c r="M121" s="53">
        <f>L121-K121</f>
        <v>1</v>
      </c>
      <c r="N121" s="54">
        <f>IFERROR((L121-K121)/K121,"n/a")</f>
        <v>0.04</v>
      </c>
      <c r="O121" s="50">
        <f>IFERROR((L121-H121)/H121,"n/a")</f>
        <v>0.8571428571428571</v>
      </c>
      <c r="P121" s="50">
        <f t="shared" si="38"/>
        <v>8.3333333333333329E-2</v>
      </c>
      <c r="Q121" s="52"/>
    </row>
    <row r="122" spans="1:17" x14ac:dyDescent="0.2">
      <c r="B122" s="3" t="s">
        <v>108</v>
      </c>
      <c r="C122" s="3">
        <v>5</v>
      </c>
      <c r="D122">
        <v>6</v>
      </c>
      <c r="E122">
        <v>2</v>
      </c>
      <c r="F122">
        <v>2</v>
      </c>
      <c r="G122">
        <v>3</v>
      </c>
      <c r="H122">
        <v>5</v>
      </c>
      <c r="I122">
        <v>1</v>
      </c>
      <c r="J122">
        <v>6</v>
      </c>
      <c r="K122">
        <v>3</v>
      </c>
      <c r="L122">
        <v>4</v>
      </c>
      <c r="M122" s="31">
        <f t="shared" si="30"/>
        <v>1</v>
      </c>
      <c r="N122" s="30">
        <f t="shared" si="31"/>
        <v>0.33333333333333331</v>
      </c>
      <c r="O122" s="21">
        <f t="shared" ref="O122:O125" si="78">IFERROR((L122-H122)/H122,"n/a")</f>
        <v>-0.2</v>
      </c>
      <c r="P122" s="21">
        <f t="shared" ref="P122:P180" si="79">IFERROR((L122-C122)/C122,"n/a")</f>
        <v>-0.2</v>
      </c>
    </row>
    <row r="123" spans="1:17" x14ac:dyDescent="0.2">
      <c r="B123" s="3" t="s">
        <v>109</v>
      </c>
      <c r="C123" s="3">
        <v>19</v>
      </c>
      <c r="D123">
        <v>20</v>
      </c>
      <c r="E123">
        <v>14</v>
      </c>
      <c r="F123">
        <v>18</v>
      </c>
      <c r="G123">
        <v>17</v>
      </c>
      <c r="H123">
        <v>9</v>
      </c>
      <c r="I123">
        <v>17</v>
      </c>
      <c r="J123">
        <v>12</v>
      </c>
      <c r="K123">
        <v>22</v>
      </c>
      <c r="L123">
        <v>22</v>
      </c>
      <c r="M123" s="31">
        <f t="shared" si="30"/>
        <v>0</v>
      </c>
      <c r="N123" s="30">
        <f t="shared" si="31"/>
        <v>0</v>
      </c>
      <c r="O123" s="21">
        <f t="shared" si="78"/>
        <v>1.4444444444444444</v>
      </c>
      <c r="P123" s="21">
        <f t="shared" si="79"/>
        <v>0.15789473684210525</v>
      </c>
    </row>
    <row r="124" spans="1:17" x14ac:dyDescent="0.2">
      <c r="A124" s="52" t="s">
        <v>102</v>
      </c>
      <c r="B124" s="51" t="s">
        <v>0</v>
      </c>
      <c r="C124" s="51">
        <v>2</v>
      </c>
      <c r="D124" s="52">
        <v>4</v>
      </c>
      <c r="E124" s="52">
        <v>2</v>
      </c>
      <c r="F124" s="52">
        <v>4</v>
      </c>
      <c r="G124" s="52">
        <v>2</v>
      </c>
      <c r="H124" s="52">
        <v>8</v>
      </c>
      <c r="I124" s="52">
        <v>5</v>
      </c>
      <c r="J124" s="52">
        <v>6</v>
      </c>
      <c r="K124" s="52">
        <v>9</v>
      </c>
      <c r="L124" s="52">
        <v>10</v>
      </c>
      <c r="M124" s="53">
        <f t="shared" si="30"/>
        <v>1</v>
      </c>
      <c r="N124" s="54">
        <f t="shared" si="31"/>
        <v>0.1111111111111111</v>
      </c>
      <c r="O124" s="50">
        <f t="shared" ref="O124" si="80">IFERROR((L124-H124)/H124,"n/a")</f>
        <v>0.25</v>
      </c>
      <c r="P124" s="50">
        <f t="shared" si="79"/>
        <v>4</v>
      </c>
      <c r="Q124" s="52"/>
    </row>
    <row r="125" spans="1:17" x14ac:dyDescent="0.2">
      <c r="B125" s="3" t="s">
        <v>109</v>
      </c>
      <c r="C125" s="3">
        <v>2</v>
      </c>
      <c r="D125">
        <v>4</v>
      </c>
      <c r="E125">
        <v>2</v>
      </c>
      <c r="F125">
        <v>4</v>
      </c>
      <c r="G125">
        <v>2</v>
      </c>
      <c r="H125">
        <v>8</v>
      </c>
      <c r="I125">
        <v>5</v>
      </c>
      <c r="J125">
        <v>6</v>
      </c>
      <c r="K125">
        <v>9</v>
      </c>
      <c r="L125">
        <v>10</v>
      </c>
      <c r="M125" s="31">
        <f t="shared" si="30"/>
        <v>1</v>
      </c>
      <c r="N125" s="30">
        <f t="shared" si="31"/>
        <v>0.1111111111111111</v>
      </c>
      <c r="O125" s="21">
        <f t="shared" si="78"/>
        <v>0.25</v>
      </c>
      <c r="P125" s="21">
        <f t="shared" si="79"/>
        <v>4</v>
      </c>
    </row>
    <row r="126" spans="1:17" x14ac:dyDescent="0.2">
      <c r="A126" s="52" t="s">
        <v>103</v>
      </c>
      <c r="B126" s="51" t="s">
        <v>0</v>
      </c>
      <c r="C126" s="51">
        <v>16</v>
      </c>
      <c r="D126" s="52">
        <v>15</v>
      </c>
      <c r="E126" s="52">
        <v>17</v>
      </c>
      <c r="F126" s="52">
        <v>22</v>
      </c>
      <c r="G126" s="52">
        <v>24</v>
      </c>
      <c r="H126" s="52">
        <v>16</v>
      </c>
      <c r="I126" s="52">
        <v>17</v>
      </c>
      <c r="J126" s="52">
        <v>24</v>
      </c>
      <c r="K126" s="52">
        <v>23</v>
      </c>
      <c r="L126" s="52">
        <v>26</v>
      </c>
      <c r="M126" s="53">
        <f t="shared" si="30"/>
        <v>3</v>
      </c>
      <c r="N126" s="54">
        <f t="shared" si="31"/>
        <v>0.13043478260869565</v>
      </c>
      <c r="O126" s="50">
        <f>IFERROR((L126-H126)/H126,"n/a")</f>
        <v>0.625</v>
      </c>
      <c r="P126" s="50">
        <f t="shared" si="79"/>
        <v>0.625</v>
      </c>
      <c r="Q126" s="52"/>
    </row>
    <row r="127" spans="1:17" x14ac:dyDescent="0.2">
      <c r="B127" s="3" t="s">
        <v>109</v>
      </c>
      <c r="C127" s="3">
        <v>16</v>
      </c>
      <c r="D127">
        <v>15</v>
      </c>
      <c r="E127">
        <v>17</v>
      </c>
      <c r="F127">
        <v>22</v>
      </c>
      <c r="G127">
        <v>24</v>
      </c>
      <c r="H127">
        <v>16</v>
      </c>
      <c r="I127">
        <v>17</v>
      </c>
      <c r="J127">
        <v>24</v>
      </c>
      <c r="K127">
        <v>23</v>
      </c>
      <c r="L127">
        <v>26</v>
      </c>
      <c r="M127" s="31">
        <f t="shared" si="30"/>
        <v>3</v>
      </c>
      <c r="N127" s="30">
        <f t="shared" si="31"/>
        <v>0.13043478260869565</v>
      </c>
      <c r="O127" s="21">
        <f>IFERROR((L127-H127)/H127,"n/a")</f>
        <v>0.625</v>
      </c>
      <c r="P127" s="21">
        <f t="shared" si="79"/>
        <v>0.625</v>
      </c>
    </row>
    <row r="128" spans="1:17" x14ac:dyDescent="0.2">
      <c r="A128" s="52" t="s">
        <v>104</v>
      </c>
      <c r="B128" s="51" t="s">
        <v>0</v>
      </c>
      <c r="C128" s="51">
        <v>3</v>
      </c>
      <c r="D128" s="52">
        <v>1</v>
      </c>
      <c r="E128" s="52">
        <v>6</v>
      </c>
      <c r="F128" s="52">
        <v>2</v>
      </c>
      <c r="G128" s="52">
        <v>1</v>
      </c>
      <c r="H128" s="52">
        <v>2</v>
      </c>
      <c r="I128" s="52">
        <v>2</v>
      </c>
      <c r="J128" s="52">
        <v>1</v>
      </c>
      <c r="K128" s="52">
        <v>2</v>
      </c>
      <c r="L128" s="52">
        <v>5</v>
      </c>
      <c r="M128" s="53">
        <f t="shared" si="30"/>
        <v>3</v>
      </c>
      <c r="N128" s="54">
        <f t="shared" si="31"/>
        <v>1.5</v>
      </c>
      <c r="O128" s="50">
        <f t="shared" ref="O128:O149" si="81">IFERROR((L128-H128)/H128,"n/a")</f>
        <v>1.5</v>
      </c>
      <c r="P128" s="50">
        <f t="shared" si="79"/>
        <v>0.66666666666666663</v>
      </c>
      <c r="Q128" s="52"/>
    </row>
    <row r="129" spans="1:17" x14ac:dyDescent="0.2">
      <c r="B129" s="3" t="s">
        <v>109</v>
      </c>
      <c r="C129" s="3">
        <v>3</v>
      </c>
      <c r="D129">
        <v>1</v>
      </c>
      <c r="E129">
        <v>6</v>
      </c>
      <c r="F129">
        <v>2</v>
      </c>
      <c r="G129">
        <v>1</v>
      </c>
      <c r="H129">
        <v>2</v>
      </c>
      <c r="I129">
        <v>2</v>
      </c>
      <c r="J129">
        <v>1</v>
      </c>
      <c r="K129">
        <v>2</v>
      </c>
      <c r="L129">
        <v>5</v>
      </c>
      <c r="M129" s="31">
        <f t="shared" si="30"/>
        <v>3</v>
      </c>
      <c r="N129" s="30">
        <f t="shared" si="31"/>
        <v>1.5</v>
      </c>
      <c r="O129" s="21">
        <f t="shared" si="81"/>
        <v>1.5</v>
      </c>
      <c r="P129" s="21">
        <f t="shared" si="79"/>
        <v>0.66666666666666663</v>
      </c>
    </row>
    <row r="130" spans="1:17" x14ac:dyDescent="0.2">
      <c r="A130" s="52" t="s">
        <v>105</v>
      </c>
      <c r="B130" s="51" t="s">
        <v>0</v>
      </c>
      <c r="C130" s="51">
        <v>19</v>
      </c>
      <c r="D130" s="52">
        <v>14</v>
      </c>
      <c r="E130" s="52">
        <v>18</v>
      </c>
      <c r="F130" s="52">
        <v>20</v>
      </c>
      <c r="G130" s="52">
        <v>31</v>
      </c>
      <c r="H130" s="52">
        <v>24</v>
      </c>
      <c r="I130" s="52">
        <v>21</v>
      </c>
      <c r="J130" s="52">
        <v>34</v>
      </c>
      <c r="K130" s="52">
        <v>27</v>
      </c>
      <c r="L130" s="52">
        <v>16</v>
      </c>
      <c r="M130" s="53">
        <f t="shared" si="30"/>
        <v>-11</v>
      </c>
      <c r="N130" s="54">
        <f t="shared" si="31"/>
        <v>-0.40740740740740738</v>
      </c>
      <c r="O130" s="50">
        <f t="shared" si="81"/>
        <v>-0.33333333333333331</v>
      </c>
      <c r="P130" s="50">
        <f t="shared" si="79"/>
        <v>-0.15789473684210525</v>
      </c>
      <c r="Q130" s="52"/>
    </row>
    <row r="131" spans="1:17" x14ac:dyDescent="0.2">
      <c r="B131" s="3" t="s">
        <v>108</v>
      </c>
      <c r="C131" s="3">
        <v>6</v>
      </c>
      <c r="D131">
        <v>9</v>
      </c>
      <c r="E131">
        <v>6</v>
      </c>
      <c r="F131">
        <v>8</v>
      </c>
      <c r="G131">
        <v>13</v>
      </c>
      <c r="H131">
        <v>9</v>
      </c>
      <c r="I131">
        <v>5</v>
      </c>
      <c r="J131">
        <v>10</v>
      </c>
      <c r="K131">
        <v>6</v>
      </c>
      <c r="L131">
        <v>3</v>
      </c>
      <c r="M131" s="31">
        <f t="shared" ref="M131:M180" si="82">L131-K131</f>
        <v>-3</v>
      </c>
      <c r="N131" s="30">
        <f t="shared" ref="N131:N180" si="83">IFERROR((L131-K131)/K131,"n/a")</f>
        <v>-0.5</v>
      </c>
      <c r="O131" s="21">
        <f t="shared" si="81"/>
        <v>-0.66666666666666663</v>
      </c>
      <c r="P131" s="21">
        <f t="shared" si="79"/>
        <v>-0.5</v>
      </c>
    </row>
    <row r="132" spans="1:17" x14ac:dyDescent="0.2">
      <c r="B132" s="3" t="s">
        <v>109</v>
      </c>
      <c r="C132" s="3">
        <v>13</v>
      </c>
      <c r="D132">
        <v>5</v>
      </c>
      <c r="E132">
        <v>12</v>
      </c>
      <c r="F132">
        <v>11</v>
      </c>
      <c r="G132">
        <v>10</v>
      </c>
      <c r="H132">
        <v>13</v>
      </c>
      <c r="I132">
        <v>10</v>
      </c>
      <c r="J132">
        <v>17</v>
      </c>
      <c r="K132">
        <v>16</v>
      </c>
      <c r="L132">
        <v>10</v>
      </c>
      <c r="M132" s="31">
        <f t="shared" si="82"/>
        <v>-6</v>
      </c>
      <c r="N132" s="30">
        <f t="shared" si="83"/>
        <v>-0.375</v>
      </c>
      <c r="O132" s="21">
        <f t="shared" si="81"/>
        <v>-0.23076923076923078</v>
      </c>
      <c r="P132" s="21">
        <f t="shared" si="79"/>
        <v>-0.23076923076923078</v>
      </c>
    </row>
    <row r="133" spans="1:17" x14ac:dyDescent="0.2">
      <c r="B133" s="3" t="s">
        <v>110</v>
      </c>
      <c r="C133" s="3">
        <v>0</v>
      </c>
      <c r="D133">
        <v>0</v>
      </c>
      <c r="E133">
        <v>0</v>
      </c>
      <c r="F133">
        <v>1</v>
      </c>
      <c r="G133">
        <v>8</v>
      </c>
      <c r="H133">
        <v>2</v>
      </c>
      <c r="I133">
        <v>6</v>
      </c>
      <c r="J133">
        <v>7</v>
      </c>
      <c r="K133">
        <v>5</v>
      </c>
      <c r="L133">
        <v>3</v>
      </c>
      <c r="M133" s="31">
        <f t="shared" si="82"/>
        <v>-2</v>
      </c>
      <c r="N133" s="30">
        <f t="shared" si="83"/>
        <v>-0.4</v>
      </c>
      <c r="O133" s="21">
        <f t="shared" si="81"/>
        <v>0.5</v>
      </c>
      <c r="P133" s="21" t="str">
        <f t="shared" si="79"/>
        <v>n/a</v>
      </c>
    </row>
    <row r="134" spans="1:17" x14ac:dyDescent="0.2">
      <c r="A134" s="52" t="s">
        <v>106</v>
      </c>
      <c r="B134" s="51" t="s">
        <v>0</v>
      </c>
      <c r="C134" s="51">
        <v>1</v>
      </c>
      <c r="D134" s="52">
        <v>0</v>
      </c>
      <c r="E134" s="52">
        <v>1</v>
      </c>
      <c r="F134" s="52">
        <v>0</v>
      </c>
      <c r="G134" s="52">
        <v>0</v>
      </c>
      <c r="H134" s="52">
        <v>1</v>
      </c>
      <c r="I134" s="52">
        <v>0</v>
      </c>
      <c r="J134" s="52">
        <v>1</v>
      </c>
      <c r="K134" s="52">
        <v>6</v>
      </c>
      <c r="L134" s="52">
        <v>1</v>
      </c>
      <c r="M134" s="53">
        <f t="shared" si="82"/>
        <v>-5</v>
      </c>
      <c r="N134" s="54">
        <f t="shared" si="83"/>
        <v>-0.83333333333333337</v>
      </c>
      <c r="O134" s="50">
        <f t="shared" si="81"/>
        <v>0</v>
      </c>
      <c r="P134" s="50">
        <f t="shared" si="79"/>
        <v>0</v>
      </c>
      <c r="Q134" s="52"/>
    </row>
    <row r="135" spans="1:17" x14ac:dyDescent="0.2">
      <c r="B135" s="3" t="s">
        <v>109</v>
      </c>
      <c r="C135" s="3">
        <v>1</v>
      </c>
      <c r="D135">
        <v>0</v>
      </c>
      <c r="E135">
        <v>1</v>
      </c>
      <c r="F135">
        <v>0</v>
      </c>
      <c r="G135">
        <v>0</v>
      </c>
      <c r="H135">
        <v>1</v>
      </c>
      <c r="I135">
        <v>0</v>
      </c>
      <c r="J135">
        <v>1</v>
      </c>
      <c r="K135">
        <v>6</v>
      </c>
      <c r="L135">
        <v>1</v>
      </c>
      <c r="M135" s="31">
        <f t="shared" ref="M135" si="84">L135-K135</f>
        <v>-5</v>
      </c>
      <c r="N135" s="30">
        <f t="shared" ref="N135" si="85">IFERROR((L135-K135)/K135,"n/a")</f>
        <v>-0.83333333333333337</v>
      </c>
      <c r="O135" s="21">
        <f t="shared" ref="O135" si="86">IFERROR((L135-H135)/H135,"n/a")</f>
        <v>0</v>
      </c>
      <c r="P135" s="21">
        <f t="shared" si="79"/>
        <v>0</v>
      </c>
    </row>
    <row r="136" spans="1:17" x14ac:dyDescent="0.2">
      <c r="A136" s="90" t="s">
        <v>107</v>
      </c>
      <c r="B136" s="51" t="s">
        <v>0</v>
      </c>
      <c r="C136" s="51">
        <v>25</v>
      </c>
      <c r="D136" s="52">
        <v>30</v>
      </c>
      <c r="E136" s="52">
        <v>28</v>
      </c>
      <c r="F136" s="52">
        <v>28</v>
      </c>
      <c r="G136" s="52">
        <v>25</v>
      </c>
      <c r="H136" s="52">
        <v>29</v>
      </c>
      <c r="I136" s="52">
        <v>36</v>
      </c>
      <c r="J136" s="52">
        <v>29</v>
      </c>
      <c r="K136" s="52">
        <v>27</v>
      </c>
      <c r="L136" s="52">
        <v>27</v>
      </c>
      <c r="M136" s="53">
        <f>L136-K136</f>
        <v>0</v>
      </c>
      <c r="N136" s="54">
        <f>IFERROR((L136-K136)/K136,"n/a")</f>
        <v>0</v>
      </c>
      <c r="O136" s="50">
        <f t="shared" si="81"/>
        <v>-6.8965517241379309E-2</v>
      </c>
      <c r="P136" s="50">
        <f t="shared" si="79"/>
        <v>0.08</v>
      </c>
      <c r="Q136" s="52"/>
    </row>
    <row r="137" spans="1:17" x14ac:dyDescent="0.2">
      <c r="B137" s="3" t="s">
        <v>108</v>
      </c>
      <c r="C137" s="3">
        <v>18</v>
      </c>
      <c r="D137">
        <v>19</v>
      </c>
      <c r="E137">
        <v>15</v>
      </c>
      <c r="F137">
        <v>20</v>
      </c>
      <c r="G137">
        <v>12</v>
      </c>
      <c r="H137">
        <v>17</v>
      </c>
      <c r="I137">
        <v>20</v>
      </c>
      <c r="J137">
        <v>13</v>
      </c>
      <c r="K137">
        <v>16</v>
      </c>
      <c r="L137">
        <v>13</v>
      </c>
      <c r="M137" s="31">
        <f t="shared" si="82"/>
        <v>-3</v>
      </c>
      <c r="N137" s="30">
        <f t="shared" si="83"/>
        <v>-0.1875</v>
      </c>
      <c r="O137" s="21">
        <f t="shared" si="81"/>
        <v>-0.23529411764705882</v>
      </c>
      <c r="P137" s="21">
        <f t="shared" si="79"/>
        <v>-0.27777777777777779</v>
      </c>
    </row>
    <row r="138" spans="1:17" x14ac:dyDescent="0.2">
      <c r="B138" s="3" t="s">
        <v>109</v>
      </c>
      <c r="C138" s="3">
        <v>7</v>
      </c>
      <c r="D138">
        <v>10</v>
      </c>
      <c r="E138">
        <v>11</v>
      </c>
      <c r="F138">
        <v>8</v>
      </c>
      <c r="G138">
        <v>13</v>
      </c>
      <c r="H138">
        <v>11</v>
      </c>
      <c r="I138">
        <v>15</v>
      </c>
      <c r="J138">
        <v>15</v>
      </c>
      <c r="K138">
        <v>10</v>
      </c>
      <c r="L138">
        <v>12</v>
      </c>
      <c r="M138" s="31">
        <f t="shared" si="82"/>
        <v>2</v>
      </c>
      <c r="N138" s="30">
        <f t="shared" si="83"/>
        <v>0.2</v>
      </c>
      <c r="O138" s="21">
        <f t="shared" si="81"/>
        <v>9.0909090909090912E-2</v>
      </c>
      <c r="P138" s="21">
        <f t="shared" si="79"/>
        <v>0.7142857142857143</v>
      </c>
    </row>
    <row r="139" spans="1:17" x14ac:dyDescent="0.2">
      <c r="B139" s="3" t="s">
        <v>110</v>
      </c>
      <c r="C139" s="3">
        <v>0</v>
      </c>
      <c r="D139">
        <v>1</v>
      </c>
      <c r="E139">
        <v>2</v>
      </c>
      <c r="F139">
        <v>0</v>
      </c>
      <c r="G139">
        <v>0</v>
      </c>
      <c r="H139">
        <v>1</v>
      </c>
      <c r="I139">
        <v>1</v>
      </c>
      <c r="J139">
        <v>1</v>
      </c>
      <c r="K139">
        <v>1</v>
      </c>
      <c r="L139">
        <v>2</v>
      </c>
      <c r="M139" s="31">
        <f t="shared" si="82"/>
        <v>1</v>
      </c>
      <c r="N139" s="30">
        <f t="shared" si="83"/>
        <v>1</v>
      </c>
      <c r="O139" s="21">
        <f t="shared" si="81"/>
        <v>1</v>
      </c>
      <c r="P139" s="21" t="str">
        <f t="shared" si="79"/>
        <v>n/a</v>
      </c>
    </row>
    <row r="140" spans="1:17" x14ac:dyDescent="0.2">
      <c r="A140" s="52" t="s">
        <v>56</v>
      </c>
      <c r="B140" s="51" t="s">
        <v>0</v>
      </c>
      <c r="C140" s="51">
        <v>4</v>
      </c>
      <c r="D140" s="52">
        <v>5</v>
      </c>
      <c r="E140" s="52">
        <v>2</v>
      </c>
      <c r="F140" s="52">
        <v>4</v>
      </c>
      <c r="G140" s="52">
        <v>3</v>
      </c>
      <c r="H140" s="52">
        <v>1</v>
      </c>
      <c r="I140" s="52">
        <v>5</v>
      </c>
      <c r="J140" s="52">
        <v>6</v>
      </c>
      <c r="K140" s="52">
        <v>7</v>
      </c>
      <c r="L140" s="52">
        <v>10</v>
      </c>
      <c r="M140" s="53">
        <f t="shared" si="82"/>
        <v>3</v>
      </c>
      <c r="N140" s="54">
        <f t="shared" si="83"/>
        <v>0.42857142857142855</v>
      </c>
      <c r="O140" s="50">
        <f t="shared" si="81"/>
        <v>9</v>
      </c>
      <c r="P140" s="50">
        <f t="shared" si="79"/>
        <v>1.5</v>
      </c>
      <c r="Q140" s="52"/>
    </row>
    <row r="141" spans="1:17" x14ac:dyDescent="0.2">
      <c r="B141" s="3" t="s">
        <v>109</v>
      </c>
      <c r="C141" s="3">
        <v>4</v>
      </c>
      <c r="D141">
        <v>5</v>
      </c>
      <c r="E141">
        <v>2</v>
      </c>
      <c r="F141">
        <v>4</v>
      </c>
      <c r="G141">
        <v>3</v>
      </c>
      <c r="H141">
        <v>1</v>
      </c>
      <c r="I141">
        <v>5</v>
      </c>
      <c r="J141">
        <v>6</v>
      </c>
      <c r="K141">
        <v>7</v>
      </c>
      <c r="L141">
        <v>10</v>
      </c>
      <c r="M141" s="31">
        <f t="shared" si="82"/>
        <v>3</v>
      </c>
      <c r="N141" s="30">
        <f t="shared" si="83"/>
        <v>0.42857142857142855</v>
      </c>
      <c r="O141" s="21">
        <f t="shared" si="81"/>
        <v>9</v>
      </c>
      <c r="P141" s="21">
        <f t="shared" si="79"/>
        <v>1.5</v>
      </c>
    </row>
    <row r="142" spans="1:17" x14ac:dyDescent="0.2">
      <c r="A142" s="52" t="s">
        <v>57</v>
      </c>
      <c r="B142" s="51" t="s">
        <v>0</v>
      </c>
      <c r="C142" s="51">
        <v>26</v>
      </c>
      <c r="D142" s="52">
        <v>25</v>
      </c>
      <c r="E142" s="52">
        <v>19</v>
      </c>
      <c r="F142" s="52">
        <v>25</v>
      </c>
      <c r="G142" s="52">
        <v>37</v>
      </c>
      <c r="H142" s="52">
        <v>35</v>
      </c>
      <c r="I142" s="52">
        <v>25</v>
      </c>
      <c r="J142" s="52">
        <v>40</v>
      </c>
      <c r="K142" s="52">
        <v>30</v>
      </c>
      <c r="L142" s="52">
        <v>19</v>
      </c>
      <c r="M142" s="53">
        <f t="shared" si="82"/>
        <v>-11</v>
      </c>
      <c r="N142" s="54">
        <f t="shared" si="83"/>
        <v>-0.36666666666666664</v>
      </c>
      <c r="O142" s="50">
        <f t="shared" si="81"/>
        <v>-0.45714285714285713</v>
      </c>
      <c r="P142" s="50">
        <f t="shared" si="79"/>
        <v>-0.26923076923076922</v>
      </c>
      <c r="Q142" s="52"/>
    </row>
    <row r="143" spans="1:17" x14ac:dyDescent="0.2">
      <c r="B143" s="3" t="s">
        <v>109</v>
      </c>
      <c r="C143" s="3">
        <v>25</v>
      </c>
      <c r="D143">
        <v>21</v>
      </c>
      <c r="E143">
        <v>18</v>
      </c>
      <c r="F143">
        <v>24</v>
      </c>
      <c r="G143">
        <v>35</v>
      </c>
      <c r="H143">
        <v>29</v>
      </c>
      <c r="I143">
        <v>18</v>
      </c>
      <c r="J143">
        <v>31</v>
      </c>
      <c r="K143">
        <v>25</v>
      </c>
      <c r="L143">
        <v>17</v>
      </c>
      <c r="M143" s="31">
        <f t="shared" si="82"/>
        <v>-8</v>
      </c>
      <c r="N143" s="30">
        <f t="shared" si="83"/>
        <v>-0.32</v>
      </c>
      <c r="O143" s="21">
        <f t="shared" si="81"/>
        <v>-0.41379310344827586</v>
      </c>
      <c r="P143" s="21">
        <f t="shared" si="79"/>
        <v>-0.32</v>
      </c>
    </row>
    <row r="144" spans="1:17" x14ac:dyDescent="0.2">
      <c r="B144" s="3" t="s">
        <v>110</v>
      </c>
      <c r="C144" s="3">
        <v>1</v>
      </c>
      <c r="D144">
        <v>4</v>
      </c>
      <c r="E144">
        <v>1</v>
      </c>
      <c r="F144">
        <v>1</v>
      </c>
      <c r="G144">
        <v>2</v>
      </c>
      <c r="H144">
        <v>6</v>
      </c>
      <c r="I144">
        <v>7</v>
      </c>
      <c r="J144">
        <v>9</v>
      </c>
      <c r="K144">
        <v>5</v>
      </c>
      <c r="L144">
        <v>2</v>
      </c>
      <c r="M144" s="31">
        <f t="shared" si="82"/>
        <v>-3</v>
      </c>
      <c r="N144" s="30">
        <f t="shared" si="83"/>
        <v>-0.6</v>
      </c>
      <c r="O144" s="21">
        <f t="shared" si="81"/>
        <v>-0.66666666666666663</v>
      </c>
      <c r="P144" s="21">
        <f t="shared" si="79"/>
        <v>1</v>
      </c>
    </row>
    <row r="145" spans="1:17" x14ac:dyDescent="0.2">
      <c r="A145" s="52" t="s">
        <v>117</v>
      </c>
      <c r="B145" s="51" t="s">
        <v>0</v>
      </c>
      <c r="C145" s="51">
        <v>0</v>
      </c>
      <c r="D145" s="52">
        <v>0</v>
      </c>
      <c r="E145" s="52">
        <v>1</v>
      </c>
      <c r="F145" s="52">
        <v>19</v>
      </c>
      <c r="G145" s="52">
        <v>50</v>
      </c>
      <c r="H145" s="52">
        <v>58</v>
      </c>
      <c r="I145" s="52">
        <v>62</v>
      </c>
      <c r="J145" s="52">
        <v>60</v>
      </c>
      <c r="K145" s="52">
        <v>96</v>
      </c>
      <c r="L145" s="52">
        <v>90</v>
      </c>
      <c r="M145" s="53">
        <f t="shared" si="82"/>
        <v>-6</v>
      </c>
      <c r="N145" s="54">
        <f t="shared" si="83"/>
        <v>-6.25E-2</v>
      </c>
      <c r="O145" s="50">
        <f t="shared" si="81"/>
        <v>0.55172413793103448</v>
      </c>
      <c r="P145" s="50" t="str">
        <f t="shared" si="79"/>
        <v>n/a</v>
      </c>
      <c r="Q145" s="52"/>
    </row>
    <row r="146" spans="1:17" x14ac:dyDescent="0.2">
      <c r="B146" s="3" t="s">
        <v>109</v>
      </c>
      <c r="C146" s="3">
        <v>0</v>
      </c>
      <c r="D146">
        <v>0</v>
      </c>
      <c r="E146">
        <v>1</v>
      </c>
      <c r="F146">
        <v>18</v>
      </c>
      <c r="G146">
        <v>37</v>
      </c>
      <c r="H146">
        <v>51</v>
      </c>
      <c r="I146">
        <v>43</v>
      </c>
      <c r="J146">
        <v>49</v>
      </c>
      <c r="K146">
        <v>77</v>
      </c>
      <c r="L146">
        <v>76</v>
      </c>
      <c r="M146" s="31">
        <f t="shared" si="82"/>
        <v>-1</v>
      </c>
      <c r="N146" s="30">
        <f t="shared" si="83"/>
        <v>-1.2987012987012988E-2</v>
      </c>
      <c r="O146" s="21">
        <f t="shared" si="81"/>
        <v>0.49019607843137253</v>
      </c>
      <c r="P146" s="21" t="str">
        <f t="shared" si="79"/>
        <v>n/a</v>
      </c>
    </row>
    <row r="147" spans="1:17" x14ac:dyDescent="0.2">
      <c r="B147" s="3" t="s">
        <v>110</v>
      </c>
      <c r="C147" s="3">
        <v>0</v>
      </c>
      <c r="D147">
        <v>0</v>
      </c>
      <c r="E147">
        <v>0</v>
      </c>
      <c r="F147">
        <v>1</v>
      </c>
      <c r="G147">
        <v>13</v>
      </c>
      <c r="H147">
        <v>7</v>
      </c>
      <c r="I147">
        <v>19</v>
      </c>
      <c r="J147">
        <v>11</v>
      </c>
      <c r="K147">
        <v>19</v>
      </c>
      <c r="L147">
        <v>14</v>
      </c>
      <c r="M147" s="31">
        <f t="shared" si="82"/>
        <v>-5</v>
      </c>
      <c r="N147" s="30">
        <f t="shared" si="83"/>
        <v>-0.26315789473684209</v>
      </c>
      <c r="O147" s="21">
        <f t="shared" si="81"/>
        <v>1</v>
      </c>
      <c r="P147" s="21" t="str">
        <f t="shared" si="79"/>
        <v>n/a</v>
      </c>
    </row>
    <row r="148" spans="1:17" x14ac:dyDescent="0.2">
      <c r="A148" s="52" t="s">
        <v>132</v>
      </c>
      <c r="B148" s="51" t="s">
        <v>0</v>
      </c>
      <c r="C148" s="51">
        <v>0</v>
      </c>
      <c r="D148" s="52">
        <v>0</v>
      </c>
      <c r="E148" s="52">
        <v>0</v>
      </c>
      <c r="F148" s="52">
        <v>1</v>
      </c>
      <c r="G148" s="52">
        <v>9</v>
      </c>
      <c r="H148" s="52">
        <v>9</v>
      </c>
      <c r="I148" s="52">
        <v>5</v>
      </c>
      <c r="J148" s="52">
        <v>12</v>
      </c>
      <c r="K148" s="52">
        <v>9</v>
      </c>
      <c r="L148" s="52">
        <v>14</v>
      </c>
      <c r="M148" s="53">
        <f t="shared" si="82"/>
        <v>5</v>
      </c>
      <c r="N148" s="54">
        <f t="shared" si="83"/>
        <v>0.55555555555555558</v>
      </c>
      <c r="O148" s="50">
        <f t="shared" si="81"/>
        <v>0.55555555555555558</v>
      </c>
      <c r="P148" s="50" t="str">
        <f t="shared" si="79"/>
        <v>n/a</v>
      </c>
      <c r="Q148" s="52"/>
    </row>
    <row r="149" spans="1:17" x14ac:dyDescent="0.2">
      <c r="B149" s="3" t="s">
        <v>108</v>
      </c>
      <c r="C149" s="3">
        <v>0</v>
      </c>
      <c r="D149">
        <v>0</v>
      </c>
      <c r="E149">
        <v>0</v>
      </c>
      <c r="F149">
        <v>1</v>
      </c>
      <c r="G149">
        <v>9</v>
      </c>
      <c r="H149">
        <v>9</v>
      </c>
      <c r="I149">
        <v>5</v>
      </c>
      <c r="J149">
        <v>12</v>
      </c>
      <c r="K149">
        <v>9</v>
      </c>
      <c r="L149">
        <v>14</v>
      </c>
      <c r="M149" s="31">
        <f t="shared" si="82"/>
        <v>5</v>
      </c>
      <c r="N149" s="30">
        <f t="shared" si="83"/>
        <v>0.55555555555555558</v>
      </c>
      <c r="O149" s="21">
        <f t="shared" si="81"/>
        <v>0.55555555555555558</v>
      </c>
      <c r="P149" s="21" t="str">
        <f t="shared" si="79"/>
        <v>n/a</v>
      </c>
    </row>
    <row r="150" spans="1:17" x14ac:dyDescent="0.2">
      <c r="A150" s="13" t="s">
        <v>89</v>
      </c>
      <c r="D150" s="8"/>
      <c r="E150" s="8"/>
      <c r="F150" s="8"/>
      <c r="G150" s="8"/>
      <c r="H150" s="8"/>
      <c r="I150" s="8"/>
      <c r="J150" s="8"/>
      <c r="K150" s="8"/>
      <c r="L150" s="8"/>
      <c r="M150" s="84"/>
      <c r="N150" s="85"/>
      <c r="O150" s="86"/>
    </row>
    <row r="151" spans="1:17" x14ac:dyDescent="0.2">
      <c r="A151" s="52" t="s">
        <v>171</v>
      </c>
      <c r="B151" s="51" t="s">
        <v>0</v>
      </c>
      <c r="C151" s="51">
        <v>65</v>
      </c>
      <c r="D151" s="52">
        <v>62</v>
      </c>
      <c r="E151" s="52">
        <v>57</v>
      </c>
      <c r="F151" s="52">
        <v>75</v>
      </c>
      <c r="G151" s="52">
        <v>59</v>
      </c>
      <c r="H151" s="52">
        <v>63</v>
      </c>
      <c r="I151" s="52">
        <v>60</v>
      </c>
      <c r="J151" s="52">
        <v>49</v>
      </c>
      <c r="K151" s="52">
        <v>47</v>
      </c>
      <c r="L151" s="52">
        <v>52</v>
      </c>
      <c r="M151" s="53">
        <f t="shared" si="82"/>
        <v>5</v>
      </c>
      <c r="N151" s="54">
        <f t="shared" si="83"/>
        <v>0.10638297872340426</v>
      </c>
      <c r="O151" s="50">
        <f>IFERROR((L151-H151)/H151,"n/a")</f>
        <v>-0.17460317460317459</v>
      </c>
      <c r="P151" s="50">
        <f t="shared" si="79"/>
        <v>-0.2</v>
      </c>
      <c r="Q151" s="52"/>
    </row>
    <row r="152" spans="1:17" x14ac:dyDescent="0.2">
      <c r="B152" s="3" t="s">
        <v>169</v>
      </c>
      <c r="C152" s="3">
        <v>1</v>
      </c>
      <c r="D152">
        <v>1</v>
      </c>
      <c r="E152">
        <v>1</v>
      </c>
      <c r="F152">
        <v>2</v>
      </c>
      <c r="G152">
        <v>0</v>
      </c>
      <c r="H152">
        <v>2</v>
      </c>
      <c r="I152">
        <v>1</v>
      </c>
      <c r="J152">
        <v>0</v>
      </c>
      <c r="K152">
        <v>0</v>
      </c>
      <c r="L152">
        <v>2</v>
      </c>
      <c r="M152" s="31">
        <f t="shared" si="82"/>
        <v>2</v>
      </c>
      <c r="N152" s="30" t="str">
        <f t="shared" si="83"/>
        <v>n/a</v>
      </c>
      <c r="O152" s="21">
        <f t="shared" ref="O152:O186" si="87">IFERROR((L152-H152)/H152,"n/a")</f>
        <v>0</v>
      </c>
      <c r="P152" s="21">
        <f t="shared" si="79"/>
        <v>1</v>
      </c>
    </row>
    <row r="153" spans="1:17" x14ac:dyDescent="0.2">
      <c r="B153" s="3" t="s">
        <v>108</v>
      </c>
      <c r="C153" s="3">
        <v>28</v>
      </c>
      <c r="D153">
        <v>25</v>
      </c>
      <c r="E153">
        <v>28</v>
      </c>
      <c r="F153">
        <v>34</v>
      </c>
      <c r="G153">
        <v>25</v>
      </c>
      <c r="H153">
        <v>30</v>
      </c>
      <c r="I153">
        <v>28</v>
      </c>
      <c r="J153">
        <v>23</v>
      </c>
      <c r="K153">
        <v>27</v>
      </c>
      <c r="L153">
        <v>28</v>
      </c>
      <c r="M153" s="31">
        <f t="shared" si="82"/>
        <v>1</v>
      </c>
      <c r="N153" s="30">
        <f t="shared" si="83"/>
        <v>3.7037037037037035E-2</v>
      </c>
      <c r="O153" s="21">
        <f t="shared" si="87"/>
        <v>-6.6666666666666666E-2</v>
      </c>
      <c r="P153" s="21">
        <f t="shared" si="79"/>
        <v>0</v>
      </c>
    </row>
    <row r="154" spans="1:17" x14ac:dyDescent="0.2">
      <c r="B154" s="3" t="s">
        <v>109</v>
      </c>
      <c r="C154" s="3">
        <v>36</v>
      </c>
      <c r="D154">
        <v>36</v>
      </c>
      <c r="E154">
        <v>28</v>
      </c>
      <c r="F154">
        <v>39</v>
      </c>
      <c r="G154">
        <v>34</v>
      </c>
      <c r="H154">
        <v>31</v>
      </c>
      <c r="I154">
        <v>31</v>
      </c>
      <c r="J154">
        <v>26</v>
      </c>
      <c r="K154">
        <v>20</v>
      </c>
      <c r="L154">
        <v>22</v>
      </c>
      <c r="M154" s="31">
        <f t="shared" si="82"/>
        <v>2</v>
      </c>
      <c r="N154" s="30">
        <f t="shared" si="83"/>
        <v>0.1</v>
      </c>
      <c r="O154" s="21">
        <f t="shared" si="87"/>
        <v>-0.29032258064516131</v>
      </c>
      <c r="P154" s="21">
        <f t="shared" si="79"/>
        <v>-0.3888888888888889</v>
      </c>
    </row>
    <row r="155" spans="1:17" x14ac:dyDescent="0.2">
      <c r="A155" s="52" t="s">
        <v>58</v>
      </c>
      <c r="B155" s="51" t="s">
        <v>0</v>
      </c>
      <c r="C155" s="51">
        <v>5</v>
      </c>
      <c r="D155" s="52">
        <v>6</v>
      </c>
      <c r="E155" s="52">
        <v>7</v>
      </c>
      <c r="F155" s="52">
        <v>5</v>
      </c>
      <c r="G155" s="52">
        <v>8</v>
      </c>
      <c r="H155" s="52">
        <v>7</v>
      </c>
      <c r="I155" s="52">
        <v>8</v>
      </c>
      <c r="J155" s="52">
        <v>5</v>
      </c>
      <c r="K155" s="52">
        <v>7</v>
      </c>
      <c r="L155" s="52">
        <v>4</v>
      </c>
      <c r="M155" s="53">
        <f t="shared" si="82"/>
        <v>-3</v>
      </c>
      <c r="N155" s="54">
        <f t="shared" si="83"/>
        <v>-0.42857142857142855</v>
      </c>
      <c r="O155" s="50">
        <f t="shared" si="87"/>
        <v>-0.42857142857142855</v>
      </c>
      <c r="P155" s="50">
        <f t="shared" si="79"/>
        <v>-0.2</v>
      </c>
      <c r="Q155" s="52"/>
    </row>
    <row r="156" spans="1:17" x14ac:dyDescent="0.2">
      <c r="B156" s="3" t="s">
        <v>169</v>
      </c>
      <c r="C156" s="3">
        <v>5</v>
      </c>
      <c r="D156">
        <v>6</v>
      </c>
      <c r="E156">
        <v>7</v>
      </c>
      <c r="F156">
        <v>5</v>
      </c>
      <c r="G156">
        <v>8</v>
      </c>
      <c r="H156">
        <v>7</v>
      </c>
      <c r="I156">
        <v>8</v>
      </c>
      <c r="J156">
        <v>5</v>
      </c>
      <c r="K156">
        <v>7</v>
      </c>
      <c r="L156">
        <v>4</v>
      </c>
      <c r="M156" s="31">
        <f t="shared" si="82"/>
        <v>-3</v>
      </c>
      <c r="N156" s="30">
        <f t="shared" si="83"/>
        <v>-0.42857142857142855</v>
      </c>
      <c r="O156" s="21">
        <f t="shared" si="87"/>
        <v>-0.42857142857142855</v>
      </c>
      <c r="P156" s="21">
        <f t="shared" si="79"/>
        <v>-0.2</v>
      </c>
    </row>
    <row r="157" spans="1:17" x14ac:dyDescent="0.2">
      <c r="A157" s="52" t="s">
        <v>59</v>
      </c>
      <c r="B157" s="51" t="s">
        <v>0</v>
      </c>
      <c r="C157" s="51">
        <v>41</v>
      </c>
      <c r="D157" s="52">
        <v>51</v>
      </c>
      <c r="E157" s="52">
        <v>51</v>
      </c>
      <c r="F157" s="52">
        <v>61</v>
      </c>
      <c r="G157" s="52">
        <v>59</v>
      </c>
      <c r="H157" s="52">
        <v>58</v>
      </c>
      <c r="I157" s="52">
        <v>57</v>
      </c>
      <c r="J157" s="52">
        <v>56</v>
      </c>
      <c r="K157" s="52">
        <v>55</v>
      </c>
      <c r="L157" s="52">
        <v>71</v>
      </c>
      <c r="M157" s="53">
        <f t="shared" si="82"/>
        <v>16</v>
      </c>
      <c r="N157" s="54">
        <f t="shared" si="83"/>
        <v>0.29090909090909089</v>
      </c>
      <c r="O157" s="50">
        <f t="shared" si="87"/>
        <v>0.22413793103448276</v>
      </c>
      <c r="P157" s="50">
        <f t="shared" si="79"/>
        <v>0.73170731707317072</v>
      </c>
      <c r="Q157" s="52"/>
    </row>
    <row r="158" spans="1:17" x14ac:dyDescent="0.2">
      <c r="B158" s="3" t="s">
        <v>109</v>
      </c>
      <c r="C158" s="3">
        <v>41</v>
      </c>
      <c r="D158">
        <v>51</v>
      </c>
      <c r="E158">
        <v>51</v>
      </c>
      <c r="F158">
        <v>61</v>
      </c>
      <c r="G158">
        <v>59</v>
      </c>
      <c r="H158">
        <v>58</v>
      </c>
      <c r="I158">
        <v>57</v>
      </c>
      <c r="J158">
        <v>56</v>
      </c>
      <c r="K158">
        <v>55</v>
      </c>
      <c r="L158">
        <v>71</v>
      </c>
      <c r="M158" s="31">
        <f t="shared" si="82"/>
        <v>16</v>
      </c>
      <c r="N158" s="30">
        <f t="shared" si="83"/>
        <v>0.29090909090909089</v>
      </c>
      <c r="O158" s="21">
        <f t="shared" si="87"/>
        <v>0.22413793103448276</v>
      </c>
      <c r="P158" s="21">
        <f t="shared" si="79"/>
        <v>0.73170731707317072</v>
      </c>
    </row>
    <row r="159" spans="1:17" x14ac:dyDescent="0.2">
      <c r="A159" s="52" t="s">
        <v>172</v>
      </c>
      <c r="B159" s="51" t="s">
        <v>0</v>
      </c>
      <c r="C159" s="51">
        <v>50</v>
      </c>
      <c r="D159" s="52">
        <v>48</v>
      </c>
      <c r="E159" s="52">
        <v>42</v>
      </c>
      <c r="F159" s="52">
        <v>72</v>
      </c>
      <c r="G159" s="52">
        <v>51</v>
      </c>
      <c r="H159" s="52">
        <v>51</v>
      </c>
      <c r="I159" s="52">
        <v>51</v>
      </c>
      <c r="J159" s="52">
        <v>68</v>
      </c>
      <c r="K159" s="52">
        <v>62</v>
      </c>
      <c r="L159" s="52">
        <v>64</v>
      </c>
      <c r="M159" s="53">
        <f t="shared" si="82"/>
        <v>2</v>
      </c>
      <c r="N159" s="54">
        <f t="shared" si="83"/>
        <v>3.2258064516129031E-2</v>
      </c>
      <c r="O159" s="50">
        <f t="shared" si="87"/>
        <v>0.25490196078431371</v>
      </c>
      <c r="P159" s="50">
        <f t="shared" si="79"/>
        <v>0.28000000000000003</v>
      </c>
      <c r="Q159" s="52"/>
    </row>
    <row r="160" spans="1:17" x14ac:dyDescent="0.2">
      <c r="B160" s="3" t="s">
        <v>109</v>
      </c>
      <c r="C160" s="3">
        <v>43</v>
      </c>
      <c r="D160">
        <v>45</v>
      </c>
      <c r="E160">
        <v>36</v>
      </c>
      <c r="F160">
        <v>63</v>
      </c>
      <c r="G160">
        <v>47</v>
      </c>
      <c r="H160">
        <v>45</v>
      </c>
      <c r="I160">
        <v>46</v>
      </c>
      <c r="J160">
        <v>63</v>
      </c>
      <c r="K160">
        <v>53</v>
      </c>
      <c r="L160">
        <v>59</v>
      </c>
      <c r="M160" s="31">
        <f t="shared" si="82"/>
        <v>6</v>
      </c>
      <c r="N160" s="30">
        <f t="shared" si="83"/>
        <v>0.11320754716981132</v>
      </c>
      <c r="O160" s="21">
        <f t="shared" si="87"/>
        <v>0.31111111111111112</v>
      </c>
      <c r="P160" s="21">
        <f t="shared" si="79"/>
        <v>0.37209302325581395</v>
      </c>
    </row>
    <row r="161" spans="1:17" x14ac:dyDescent="0.2">
      <c r="B161" s="3" t="s">
        <v>110</v>
      </c>
      <c r="C161" s="3">
        <v>7</v>
      </c>
      <c r="D161">
        <v>3</v>
      </c>
      <c r="E161">
        <v>6</v>
      </c>
      <c r="F161">
        <v>9</v>
      </c>
      <c r="G161">
        <v>4</v>
      </c>
      <c r="H161">
        <v>6</v>
      </c>
      <c r="I161">
        <v>5</v>
      </c>
      <c r="J161">
        <v>5</v>
      </c>
      <c r="K161">
        <v>9</v>
      </c>
      <c r="L161">
        <v>5</v>
      </c>
      <c r="M161" s="31">
        <f t="shared" si="82"/>
        <v>-4</v>
      </c>
      <c r="N161" s="30">
        <f t="shared" si="83"/>
        <v>-0.44444444444444442</v>
      </c>
      <c r="O161" s="21">
        <f t="shared" si="87"/>
        <v>-0.16666666666666666</v>
      </c>
      <c r="P161" s="21">
        <f t="shared" si="79"/>
        <v>-0.2857142857142857</v>
      </c>
    </row>
    <row r="162" spans="1:17" x14ac:dyDescent="0.2">
      <c r="A162" s="52" t="s">
        <v>128</v>
      </c>
      <c r="B162" s="51" t="s">
        <v>0</v>
      </c>
      <c r="C162" s="51">
        <v>41</v>
      </c>
      <c r="D162" s="52">
        <v>42</v>
      </c>
      <c r="E162" s="52">
        <v>32</v>
      </c>
      <c r="F162" s="52">
        <v>40</v>
      </c>
      <c r="G162" s="52">
        <v>32</v>
      </c>
      <c r="H162" s="52">
        <v>40</v>
      </c>
      <c r="I162" s="52">
        <v>39</v>
      </c>
      <c r="J162" s="52">
        <v>54</v>
      </c>
      <c r="K162" s="52">
        <v>50</v>
      </c>
      <c r="L162" s="52">
        <v>39</v>
      </c>
      <c r="M162" s="53">
        <f t="shared" si="82"/>
        <v>-11</v>
      </c>
      <c r="N162" s="54">
        <f t="shared" si="83"/>
        <v>-0.22</v>
      </c>
      <c r="O162" s="50">
        <f t="shared" si="87"/>
        <v>-2.5000000000000001E-2</v>
      </c>
      <c r="P162" s="50">
        <f t="shared" si="79"/>
        <v>-4.878048780487805E-2</v>
      </c>
      <c r="Q162" s="52"/>
    </row>
    <row r="163" spans="1:17" x14ac:dyDescent="0.2">
      <c r="B163" s="3" t="s">
        <v>108</v>
      </c>
      <c r="C163" s="3">
        <v>0</v>
      </c>
      <c r="D163">
        <v>0</v>
      </c>
      <c r="E163">
        <v>0</v>
      </c>
      <c r="F163">
        <v>5</v>
      </c>
      <c r="G163">
        <v>9</v>
      </c>
      <c r="H163">
        <v>11</v>
      </c>
      <c r="I163">
        <v>15</v>
      </c>
      <c r="J163">
        <v>15</v>
      </c>
      <c r="K163">
        <v>20</v>
      </c>
      <c r="L163">
        <v>14</v>
      </c>
      <c r="M163" s="31">
        <f t="shared" si="82"/>
        <v>-6</v>
      </c>
      <c r="N163" s="30">
        <f t="shared" si="83"/>
        <v>-0.3</v>
      </c>
      <c r="O163" s="21">
        <f t="shared" si="87"/>
        <v>0.27272727272727271</v>
      </c>
      <c r="P163" s="21" t="str">
        <f t="shared" si="79"/>
        <v>n/a</v>
      </c>
    </row>
    <row r="164" spans="1:17" x14ac:dyDescent="0.2">
      <c r="B164" s="3" t="s">
        <v>109</v>
      </c>
      <c r="C164" s="3">
        <v>41</v>
      </c>
      <c r="D164">
        <v>42</v>
      </c>
      <c r="E164">
        <v>32</v>
      </c>
      <c r="F164">
        <v>35</v>
      </c>
      <c r="G164">
        <v>23</v>
      </c>
      <c r="H164">
        <v>29</v>
      </c>
      <c r="I164">
        <v>24</v>
      </c>
      <c r="J164">
        <v>34</v>
      </c>
      <c r="K164">
        <v>26</v>
      </c>
      <c r="L164">
        <v>21</v>
      </c>
      <c r="M164" s="31">
        <f t="shared" si="82"/>
        <v>-5</v>
      </c>
      <c r="N164" s="30">
        <f t="shared" si="83"/>
        <v>-0.19230769230769232</v>
      </c>
      <c r="O164" s="21">
        <f t="shared" si="87"/>
        <v>-0.27586206896551724</v>
      </c>
      <c r="P164" s="21">
        <f t="shared" si="79"/>
        <v>-0.48780487804878048</v>
      </c>
    </row>
    <row r="165" spans="1:17" x14ac:dyDescent="0.2">
      <c r="B165" s="3" t="s">
        <v>110</v>
      </c>
      <c r="C165" s="3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5</v>
      </c>
      <c r="K165">
        <v>4</v>
      </c>
      <c r="L165">
        <v>4</v>
      </c>
      <c r="M165" s="31">
        <f t="shared" si="82"/>
        <v>0</v>
      </c>
      <c r="N165" s="30">
        <f t="shared" si="83"/>
        <v>0</v>
      </c>
      <c r="O165" s="21" t="str">
        <f t="shared" si="87"/>
        <v>n/a</v>
      </c>
      <c r="P165" s="21" t="str">
        <f t="shared" si="79"/>
        <v>n/a</v>
      </c>
    </row>
    <row r="166" spans="1:17" x14ac:dyDescent="0.2">
      <c r="A166" s="52" t="s">
        <v>60</v>
      </c>
      <c r="B166" s="51" t="s">
        <v>0</v>
      </c>
      <c r="C166" s="51">
        <v>16</v>
      </c>
      <c r="D166" s="52">
        <v>13</v>
      </c>
      <c r="E166" s="52">
        <v>19</v>
      </c>
      <c r="F166" s="52">
        <v>19</v>
      </c>
      <c r="G166" s="52">
        <v>12</v>
      </c>
      <c r="H166" s="52">
        <v>16</v>
      </c>
      <c r="I166" s="52">
        <v>8</v>
      </c>
      <c r="J166" s="52">
        <v>13</v>
      </c>
      <c r="K166" s="52">
        <v>6</v>
      </c>
      <c r="L166" s="52">
        <v>8</v>
      </c>
      <c r="M166" s="53">
        <f t="shared" si="82"/>
        <v>2</v>
      </c>
      <c r="N166" s="54">
        <f t="shared" si="83"/>
        <v>0.33333333333333331</v>
      </c>
      <c r="O166" s="50">
        <f t="shared" si="87"/>
        <v>-0.5</v>
      </c>
      <c r="P166" s="50">
        <f t="shared" si="79"/>
        <v>-0.5</v>
      </c>
      <c r="Q166" s="52"/>
    </row>
    <row r="167" spans="1:17" x14ac:dyDescent="0.2">
      <c r="B167" s="3" t="s">
        <v>108</v>
      </c>
      <c r="C167" s="3">
        <v>16</v>
      </c>
      <c r="D167">
        <v>13</v>
      </c>
      <c r="E167">
        <v>19</v>
      </c>
      <c r="F167">
        <v>19</v>
      </c>
      <c r="G167">
        <v>12</v>
      </c>
      <c r="H167">
        <v>16</v>
      </c>
      <c r="I167">
        <v>6</v>
      </c>
      <c r="J167">
        <v>13</v>
      </c>
      <c r="K167">
        <v>5</v>
      </c>
      <c r="L167">
        <v>6</v>
      </c>
      <c r="M167" s="31">
        <f t="shared" si="82"/>
        <v>1</v>
      </c>
      <c r="N167" s="30">
        <f t="shared" si="83"/>
        <v>0.2</v>
      </c>
      <c r="O167" s="21">
        <f t="shared" si="87"/>
        <v>-0.625</v>
      </c>
      <c r="P167" s="21">
        <f t="shared" si="79"/>
        <v>-0.625</v>
      </c>
    </row>
    <row r="168" spans="1:17" x14ac:dyDescent="0.2">
      <c r="B168" s="3" t="s">
        <v>110</v>
      </c>
      <c r="C168" s="3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2</v>
      </c>
      <c r="J168">
        <v>0</v>
      </c>
      <c r="K168">
        <v>1</v>
      </c>
      <c r="L168">
        <v>2</v>
      </c>
      <c r="M168" s="31">
        <f t="shared" ref="M168" si="88">L168-K168</f>
        <v>1</v>
      </c>
      <c r="N168" s="30">
        <f t="shared" ref="N168" si="89">IFERROR((L168-K168)/K168,"n/a")</f>
        <v>1</v>
      </c>
      <c r="O168" s="21" t="str">
        <f>IFERROR((L168-H168)/H168,"n/a")</f>
        <v>n/a</v>
      </c>
      <c r="P168" s="21" t="str">
        <f t="shared" si="79"/>
        <v>n/a</v>
      </c>
    </row>
    <row r="169" spans="1:17" x14ac:dyDescent="0.2">
      <c r="A169" s="52" t="s">
        <v>173</v>
      </c>
      <c r="B169" s="51" t="s">
        <v>0</v>
      </c>
      <c r="C169" s="51">
        <v>96</v>
      </c>
      <c r="D169" s="52">
        <v>90</v>
      </c>
      <c r="E169" s="52">
        <v>85</v>
      </c>
      <c r="F169" s="52">
        <v>94</v>
      </c>
      <c r="G169" s="52">
        <v>79</v>
      </c>
      <c r="H169" s="52">
        <v>70</v>
      </c>
      <c r="I169" s="52">
        <v>76</v>
      </c>
      <c r="J169" s="52">
        <v>76</v>
      </c>
      <c r="K169" s="52">
        <v>95</v>
      </c>
      <c r="L169" s="52">
        <v>102</v>
      </c>
      <c r="M169" s="53">
        <f t="shared" si="82"/>
        <v>7</v>
      </c>
      <c r="N169" s="54">
        <f t="shared" si="83"/>
        <v>7.3684210526315783E-2</v>
      </c>
      <c r="O169" s="50">
        <f>IFERROR((L169-H169)/H169,"n/a")</f>
        <v>0.45714285714285713</v>
      </c>
      <c r="P169" s="50">
        <f t="shared" si="79"/>
        <v>6.25E-2</v>
      </c>
      <c r="Q169" s="52"/>
    </row>
    <row r="170" spans="1:17" x14ac:dyDescent="0.2">
      <c r="B170" s="3" t="s">
        <v>108</v>
      </c>
      <c r="C170" s="3">
        <v>12</v>
      </c>
      <c r="D170">
        <v>20</v>
      </c>
      <c r="E170">
        <v>18</v>
      </c>
      <c r="F170">
        <v>16</v>
      </c>
      <c r="G170">
        <v>8</v>
      </c>
      <c r="H170">
        <v>7</v>
      </c>
      <c r="I170">
        <v>12</v>
      </c>
      <c r="J170">
        <v>4</v>
      </c>
      <c r="K170">
        <v>17</v>
      </c>
      <c r="L170">
        <v>18</v>
      </c>
      <c r="M170" s="31">
        <f t="shared" ref="M170" si="90">L170-K170</f>
        <v>1</v>
      </c>
      <c r="N170" s="30">
        <f t="shared" ref="N170" si="91">IFERROR((L170-K170)/K170,"n/a")</f>
        <v>5.8823529411764705E-2</v>
      </c>
      <c r="O170" s="21">
        <f>IFERROR((L170-H170)/H170,"n/a")</f>
        <v>1.5714285714285714</v>
      </c>
      <c r="P170" s="21">
        <f t="shared" si="79"/>
        <v>0.5</v>
      </c>
    </row>
    <row r="171" spans="1:17" x14ac:dyDescent="0.2">
      <c r="B171" s="3" t="s">
        <v>109</v>
      </c>
      <c r="C171" s="3">
        <v>84</v>
      </c>
      <c r="D171">
        <v>69</v>
      </c>
      <c r="E171">
        <v>67</v>
      </c>
      <c r="F171">
        <v>78</v>
      </c>
      <c r="G171">
        <v>66</v>
      </c>
      <c r="H171">
        <v>56</v>
      </c>
      <c r="I171">
        <v>59</v>
      </c>
      <c r="J171">
        <v>62</v>
      </c>
      <c r="K171">
        <v>63</v>
      </c>
      <c r="L171">
        <v>60</v>
      </c>
      <c r="M171" s="31">
        <f t="shared" si="82"/>
        <v>-3</v>
      </c>
      <c r="N171" s="30">
        <f t="shared" si="83"/>
        <v>-4.7619047619047616E-2</v>
      </c>
      <c r="O171" s="21">
        <f t="shared" si="87"/>
        <v>7.1428571428571425E-2</v>
      </c>
      <c r="P171" s="21">
        <f t="shared" si="79"/>
        <v>-0.2857142857142857</v>
      </c>
    </row>
    <row r="172" spans="1:17" x14ac:dyDescent="0.2">
      <c r="B172" s="3" t="s">
        <v>110</v>
      </c>
      <c r="C172" s="3">
        <v>0</v>
      </c>
      <c r="D172">
        <v>1</v>
      </c>
      <c r="E172">
        <v>0</v>
      </c>
      <c r="F172">
        <v>0</v>
      </c>
      <c r="G172">
        <v>5</v>
      </c>
      <c r="H172">
        <v>7</v>
      </c>
      <c r="I172">
        <v>5</v>
      </c>
      <c r="J172">
        <v>10</v>
      </c>
      <c r="K172">
        <v>15</v>
      </c>
      <c r="L172">
        <v>24</v>
      </c>
      <c r="M172" s="31">
        <f t="shared" ref="M172" si="92">L172-K172</f>
        <v>9</v>
      </c>
      <c r="N172" s="30">
        <f t="shared" ref="N172" si="93">IFERROR((L172-K172)/K172,"n/a")</f>
        <v>0.6</v>
      </c>
      <c r="O172" s="21">
        <f t="shared" ref="O172" si="94">IFERROR((L172-H172)/H172,"n/a")</f>
        <v>2.4285714285714284</v>
      </c>
      <c r="P172" s="21" t="str">
        <f t="shared" si="79"/>
        <v>n/a</v>
      </c>
    </row>
    <row r="173" spans="1:17" x14ac:dyDescent="0.2">
      <c r="A173" s="52" t="s">
        <v>174</v>
      </c>
      <c r="B173" s="51" t="s">
        <v>0</v>
      </c>
      <c r="C173" s="51">
        <v>29</v>
      </c>
      <c r="D173" s="52">
        <v>30</v>
      </c>
      <c r="E173" s="52">
        <v>29</v>
      </c>
      <c r="F173" s="52">
        <v>29</v>
      </c>
      <c r="G173" s="52">
        <v>28</v>
      </c>
      <c r="H173" s="52">
        <v>19</v>
      </c>
      <c r="I173" s="52">
        <v>19</v>
      </c>
      <c r="J173" s="52">
        <v>22</v>
      </c>
      <c r="K173" s="52">
        <v>20</v>
      </c>
      <c r="L173" s="52">
        <v>26</v>
      </c>
      <c r="M173" s="53">
        <f t="shared" si="82"/>
        <v>6</v>
      </c>
      <c r="N173" s="54">
        <f t="shared" si="83"/>
        <v>0.3</v>
      </c>
      <c r="O173" s="50">
        <f t="shared" si="87"/>
        <v>0.36842105263157893</v>
      </c>
      <c r="P173" s="50">
        <f t="shared" si="79"/>
        <v>-0.10344827586206896</v>
      </c>
      <c r="Q173" s="52"/>
    </row>
    <row r="174" spans="1:17" x14ac:dyDescent="0.2">
      <c r="B174" s="3" t="s">
        <v>109</v>
      </c>
      <c r="C174" s="3">
        <v>29</v>
      </c>
      <c r="D174">
        <v>30</v>
      </c>
      <c r="E174">
        <v>29</v>
      </c>
      <c r="F174">
        <v>29</v>
      </c>
      <c r="G174">
        <v>28</v>
      </c>
      <c r="H174">
        <v>19</v>
      </c>
      <c r="I174">
        <v>19</v>
      </c>
      <c r="J174">
        <v>22</v>
      </c>
      <c r="K174">
        <v>20</v>
      </c>
      <c r="L174">
        <v>26</v>
      </c>
      <c r="M174" s="31">
        <f t="shared" si="82"/>
        <v>6</v>
      </c>
      <c r="N174" s="30">
        <f t="shared" si="83"/>
        <v>0.3</v>
      </c>
      <c r="O174" s="21">
        <f t="shared" si="87"/>
        <v>0.36842105263157893</v>
      </c>
      <c r="P174" s="21">
        <f t="shared" si="79"/>
        <v>-0.10344827586206896</v>
      </c>
    </row>
    <row r="175" spans="1:17" x14ac:dyDescent="0.2">
      <c r="A175" s="52" t="s">
        <v>61</v>
      </c>
      <c r="B175" s="51" t="s">
        <v>0</v>
      </c>
      <c r="C175" s="51">
        <v>186</v>
      </c>
      <c r="D175" s="52">
        <v>226</v>
      </c>
      <c r="E175" s="52">
        <v>207</v>
      </c>
      <c r="F175" s="52">
        <v>175</v>
      </c>
      <c r="G175" s="52">
        <v>186</v>
      </c>
      <c r="H175" s="52">
        <v>164</v>
      </c>
      <c r="I175" s="52">
        <v>148</v>
      </c>
      <c r="J175" s="52">
        <v>161</v>
      </c>
      <c r="K175" s="52">
        <v>171</v>
      </c>
      <c r="L175" s="52">
        <v>174</v>
      </c>
      <c r="M175" s="53">
        <f t="shared" si="82"/>
        <v>3</v>
      </c>
      <c r="N175" s="54">
        <f t="shared" si="83"/>
        <v>1.7543859649122806E-2</v>
      </c>
      <c r="O175" s="50">
        <f t="shared" si="87"/>
        <v>6.097560975609756E-2</v>
      </c>
      <c r="P175" s="50">
        <f t="shared" si="79"/>
        <v>-6.4516129032258063E-2</v>
      </c>
      <c r="Q175" s="52"/>
    </row>
    <row r="176" spans="1:17" x14ac:dyDescent="0.2">
      <c r="B176" s="3" t="s">
        <v>169</v>
      </c>
      <c r="C176" s="3">
        <v>12</v>
      </c>
      <c r="D176">
        <v>22</v>
      </c>
      <c r="E176">
        <v>29</v>
      </c>
      <c r="F176">
        <v>23</v>
      </c>
      <c r="G176">
        <v>8</v>
      </c>
      <c r="H176">
        <v>12</v>
      </c>
      <c r="I176">
        <v>19</v>
      </c>
      <c r="J176">
        <v>24</v>
      </c>
      <c r="K176">
        <v>21</v>
      </c>
      <c r="L176">
        <v>18</v>
      </c>
      <c r="M176" s="31">
        <f t="shared" si="82"/>
        <v>-3</v>
      </c>
      <c r="N176" s="30">
        <f t="shared" si="83"/>
        <v>-0.14285714285714285</v>
      </c>
      <c r="O176" s="21">
        <f t="shared" si="87"/>
        <v>0.5</v>
      </c>
      <c r="P176" s="21">
        <f t="shared" si="79"/>
        <v>0.5</v>
      </c>
    </row>
    <row r="177" spans="1:17" x14ac:dyDescent="0.2">
      <c r="B177" s="3" t="s">
        <v>108</v>
      </c>
      <c r="C177" s="3">
        <v>4</v>
      </c>
      <c r="D177">
        <v>10</v>
      </c>
      <c r="E177">
        <v>5</v>
      </c>
      <c r="F177">
        <v>1</v>
      </c>
      <c r="G177">
        <v>2</v>
      </c>
      <c r="H177">
        <v>4</v>
      </c>
      <c r="I177">
        <v>4</v>
      </c>
      <c r="J177">
        <v>2</v>
      </c>
      <c r="K177">
        <v>1</v>
      </c>
      <c r="L177">
        <v>4</v>
      </c>
      <c r="M177" s="31">
        <f t="shared" si="82"/>
        <v>3</v>
      </c>
      <c r="N177" s="30">
        <f t="shared" si="83"/>
        <v>3</v>
      </c>
      <c r="O177" s="21">
        <f t="shared" si="87"/>
        <v>0</v>
      </c>
      <c r="P177" s="21">
        <f t="shared" si="79"/>
        <v>0</v>
      </c>
    </row>
    <row r="178" spans="1:17" x14ac:dyDescent="0.2">
      <c r="B178" s="3" t="s">
        <v>109</v>
      </c>
      <c r="C178" s="3">
        <v>170</v>
      </c>
      <c r="D178">
        <v>194</v>
      </c>
      <c r="E178">
        <v>173</v>
      </c>
      <c r="F178">
        <v>151</v>
      </c>
      <c r="G178">
        <v>176</v>
      </c>
      <c r="H178">
        <v>148</v>
      </c>
      <c r="I178">
        <v>125</v>
      </c>
      <c r="J178">
        <v>135</v>
      </c>
      <c r="K178">
        <v>149</v>
      </c>
      <c r="L178">
        <v>152</v>
      </c>
      <c r="M178" s="31">
        <f t="shared" si="82"/>
        <v>3</v>
      </c>
      <c r="N178" s="30">
        <f t="shared" si="83"/>
        <v>2.0134228187919462E-2</v>
      </c>
      <c r="O178" s="21">
        <f t="shared" si="87"/>
        <v>2.7027027027027029E-2</v>
      </c>
      <c r="P178" s="21">
        <f t="shared" si="79"/>
        <v>-0.10588235294117647</v>
      </c>
    </row>
    <row r="179" spans="1:17" x14ac:dyDescent="0.2">
      <c r="A179" s="52" t="s">
        <v>62</v>
      </c>
      <c r="B179" s="51" t="s">
        <v>0</v>
      </c>
      <c r="C179" s="51">
        <v>38</v>
      </c>
      <c r="D179" s="52">
        <v>44</v>
      </c>
      <c r="E179" s="52">
        <v>35</v>
      </c>
      <c r="F179" s="52">
        <v>39</v>
      </c>
      <c r="G179" s="52">
        <v>40</v>
      </c>
      <c r="H179" s="52">
        <v>38</v>
      </c>
      <c r="I179" s="52">
        <v>42</v>
      </c>
      <c r="J179" s="52">
        <v>41</v>
      </c>
      <c r="K179" s="52">
        <v>39</v>
      </c>
      <c r="L179" s="52">
        <v>41</v>
      </c>
      <c r="M179" s="53">
        <f t="shared" si="82"/>
        <v>2</v>
      </c>
      <c r="N179" s="54">
        <f t="shared" si="83"/>
        <v>5.128205128205128E-2</v>
      </c>
      <c r="O179" s="50">
        <f t="shared" si="87"/>
        <v>7.8947368421052627E-2</v>
      </c>
      <c r="P179" s="50">
        <f t="shared" si="79"/>
        <v>7.8947368421052627E-2</v>
      </c>
      <c r="Q179" s="52"/>
    </row>
    <row r="180" spans="1:17" x14ac:dyDescent="0.2">
      <c r="B180" s="3" t="s">
        <v>169</v>
      </c>
      <c r="C180" s="3">
        <v>38</v>
      </c>
      <c r="D180">
        <v>44</v>
      </c>
      <c r="E180">
        <v>35</v>
      </c>
      <c r="F180">
        <v>39</v>
      </c>
      <c r="G180">
        <v>40</v>
      </c>
      <c r="H180">
        <v>38</v>
      </c>
      <c r="I180">
        <v>42</v>
      </c>
      <c r="J180">
        <v>41</v>
      </c>
      <c r="K180">
        <v>39</v>
      </c>
      <c r="L180">
        <v>41</v>
      </c>
      <c r="M180" s="31">
        <f t="shared" si="82"/>
        <v>2</v>
      </c>
      <c r="N180" s="30">
        <f t="shared" si="83"/>
        <v>5.128205128205128E-2</v>
      </c>
      <c r="O180" s="21">
        <f t="shared" si="87"/>
        <v>7.8947368421052627E-2</v>
      </c>
      <c r="P180" s="21">
        <f t="shared" si="79"/>
        <v>7.8947368421052627E-2</v>
      </c>
    </row>
    <row r="181" spans="1:17" x14ac:dyDescent="0.2">
      <c r="A181" s="52" t="s">
        <v>175</v>
      </c>
      <c r="B181" s="51" t="s">
        <v>0</v>
      </c>
      <c r="C181" s="51">
        <v>9</v>
      </c>
      <c r="D181" s="52">
        <v>7</v>
      </c>
      <c r="E181" s="52">
        <v>8</v>
      </c>
      <c r="F181" s="52">
        <v>12</v>
      </c>
      <c r="G181" s="52">
        <v>11</v>
      </c>
      <c r="H181" s="52">
        <v>14</v>
      </c>
      <c r="I181" s="52">
        <v>5</v>
      </c>
      <c r="J181" s="52">
        <v>10</v>
      </c>
      <c r="K181" s="52">
        <v>3</v>
      </c>
      <c r="L181" s="52">
        <v>5</v>
      </c>
      <c r="M181" s="53">
        <f t="shared" ref="M181:M254" si="95">L181-K181</f>
        <v>2</v>
      </c>
      <c r="N181" s="54">
        <f t="shared" ref="N181:N254" si="96">IFERROR((L181-K181)/K181,"n/a")</f>
        <v>0.66666666666666663</v>
      </c>
      <c r="O181" s="50">
        <f t="shared" si="87"/>
        <v>-0.6428571428571429</v>
      </c>
      <c r="P181" s="50">
        <f t="shared" ref="P181:P235" si="97">IFERROR((L181-C181)/C181,"n/a")</f>
        <v>-0.44444444444444442</v>
      </c>
      <c r="Q181" s="52"/>
    </row>
    <row r="182" spans="1:17" x14ac:dyDescent="0.2">
      <c r="B182" s="3" t="s">
        <v>108</v>
      </c>
      <c r="C182" s="3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3</v>
      </c>
      <c r="L182">
        <v>5</v>
      </c>
      <c r="M182" s="31">
        <f t="shared" si="95"/>
        <v>2</v>
      </c>
      <c r="N182" s="30">
        <f t="shared" si="96"/>
        <v>0.66666666666666663</v>
      </c>
      <c r="O182" s="21" t="str">
        <f t="shared" si="87"/>
        <v>n/a</v>
      </c>
      <c r="P182" s="21" t="str">
        <f t="shared" si="97"/>
        <v>n/a</v>
      </c>
    </row>
    <row r="183" spans="1:17" x14ac:dyDescent="0.2">
      <c r="B183" s="3" t="s">
        <v>109</v>
      </c>
      <c r="C183" s="3">
        <v>9</v>
      </c>
      <c r="D183">
        <v>7</v>
      </c>
      <c r="E183">
        <v>8</v>
      </c>
      <c r="F183">
        <v>12</v>
      </c>
      <c r="G183">
        <v>11</v>
      </c>
      <c r="H183">
        <v>14</v>
      </c>
      <c r="I183">
        <v>5</v>
      </c>
      <c r="J183">
        <v>10</v>
      </c>
      <c r="K183">
        <v>0</v>
      </c>
      <c r="L183">
        <v>0</v>
      </c>
      <c r="M183" s="31">
        <f t="shared" si="95"/>
        <v>0</v>
      </c>
      <c r="N183" s="30" t="str">
        <f t="shared" si="96"/>
        <v>n/a</v>
      </c>
      <c r="O183" s="21">
        <f t="shared" si="87"/>
        <v>-1</v>
      </c>
      <c r="P183" s="21">
        <f t="shared" si="97"/>
        <v>-1</v>
      </c>
    </row>
    <row r="184" spans="1:17" x14ac:dyDescent="0.2">
      <c r="A184" s="52" t="s">
        <v>133</v>
      </c>
      <c r="B184" s="51" t="s">
        <v>0</v>
      </c>
      <c r="C184" s="51">
        <v>46</v>
      </c>
      <c r="D184" s="52">
        <v>49</v>
      </c>
      <c r="E184" s="52">
        <v>45</v>
      </c>
      <c r="F184" s="52">
        <v>46</v>
      </c>
      <c r="G184" s="52">
        <v>44</v>
      </c>
      <c r="H184" s="52">
        <v>44</v>
      </c>
      <c r="I184" s="52">
        <v>47</v>
      </c>
      <c r="J184" s="52">
        <v>43</v>
      </c>
      <c r="K184" s="52">
        <v>46</v>
      </c>
      <c r="L184" s="52">
        <v>44</v>
      </c>
      <c r="M184" s="53">
        <f t="shared" ref="M184" si="98">L184-K184</f>
        <v>-2</v>
      </c>
      <c r="N184" s="54">
        <f t="shared" ref="N184" si="99">IFERROR((L184-K184)/K184,"n/a")</f>
        <v>-4.3478260869565216E-2</v>
      </c>
      <c r="O184" s="50">
        <f t="shared" ref="O184" si="100">IFERROR((L184-H184)/H184,"n/a")</f>
        <v>0</v>
      </c>
      <c r="P184" s="50">
        <f t="shared" si="97"/>
        <v>-4.3478260869565216E-2</v>
      </c>
      <c r="Q184" s="52"/>
    </row>
    <row r="185" spans="1:17" x14ac:dyDescent="0.2">
      <c r="B185" s="3" t="s">
        <v>108</v>
      </c>
      <c r="C185" s="3">
        <v>46</v>
      </c>
      <c r="D185">
        <v>49</v>
      </c>
      <c r="E185">
        <v>45</v>
      </c>
      <c r="F185">
        <v>46</v>
      </c>
      <c r="G185">
        <v>44</v>
      </c>
      <c r="H185">
        <v>44</v>
      </c>
      <c r="I185">
        <v>47</v>
      </c>
      <c r="J185">
        <v>43</v>
      </c>
      <c r="K185">
        <v>46</v>
      </c>
      <c r="L185">
        <v>44</v>
      </c>
      <c r="M185" s="31">
        <f t="shared" si="95"/>
        <v>-2</v>
      </c>
      <c r="N185" s="30">
        <f t="shared" si="96"/>
        <v>-4.3478260869565216E-2</v>
      </c>
      <c r="O185" s="21">
        <f t="shared" si="87"/>
        <v>0</v>
      </c>
      <c r="P185" s="21">
        <f t="shared" si="97"/>
        <v>-4.3478260869565216E-2</v>
      </c>
    </row>
    <row r="186" spans="1:17" x14ac:dyDescent="0.2">
      <c r="A186" s="52" t="s">
        <v>113</v>
      </c>
      <c r="B186" s="51" t="s">
        <v>0</v>
      </c>
      <c r="C186" s="51">
        <v>6</v>
      </c>
      <c r="D186" s="52">
        <v>6</v>
      </c>
      <c r="E186" s="52">
        <v>6</v>
      </c>
      <c r="F186" s="52">
        <v>6</v>
      </c>
      <c r="G186" s="52">
        <v>5</v>
      </c>
      <c r="H186" s="52">
        <v>6</v>
      </c>
      <c r="I186" s="52">
        <v>4</v>
      </c>
      <c r="J186" s="52">
        <v>4</v>
      </c>
      <c r="K186" s="52">
        <v>5</v>
      </c>
      <c r="L186" s="52">
        <v>3</v>
      </c>
      <c r="M186" s="53">
        <f t="shared" si="95"/>
        <v>-2</v>
      </c>
      <c r="N186" s="54">
        <f t="shared" si="96"/>
        <v>-0.4</v>
      </c>
      <c r="O186" s="50">
        <f t="shared" si="87"/>
        <v>-0.5</v>
      </c>
      <c r="P186" s="50">
        <f t="shared" si="97"/>
        <v>-0.5</v>
      </c>
      <c r="Q186" s="52"/>
    </row>
    <row r="187" spans="1:17" x14ac:dyDescent="0.2">
      <c r="B187" s="3" t="s">
        <v>110</v>
      </c>
      <c r="C187" s="3">
        <v>6</v>
      </c>
      <c r="D187">
        <v>6</v>
      </c>
      <c r="E187">
        <v>6</v>
      </c>
      <c r="F187">
        <v>6</v>
      </c>
      <c r="G187">
        <v>5</v>
      </c>
      <c r="H187">
        <v>6</v>
      </c>
      <c r="I187">
        <v>4</v>
      </c>
      <c r="J187">
        <v>4</v>
      </c>
      <c r="K187">
        <v>5</v>
      </c>
      <c r="L187">
        <v>3</v>
      </c>
      <c r="M187" s="31">
        <f t="shared" ref="M187" si="101">L187-K187</f>
        <v>-2</v>
      </c>
      <c r="N187" s="30">
        <f t="shared" ref="N187" si="102">IFERROR((L187-K187)/K187,"n/a")</f>
        <v>-0.4</v>
      </c>
      <c r="O187" s="21">
        <f t="shared" ref="O187" si="103">IFERROR((L187-H187)/H187,"n/a")</f>
        <v>-0.5</v>
      </c>
      <c r="P187" s="21">
        <f t="shared" si="97"/>
        <v>-0.5</v>
      </c>
    </row>
    <row r="188" spans="1:17" x14ac:dyDescent="0.2">
      <c r="A188" s="13" t="s">
        <v>90</v>
      </c>
      <c r="D188" s="8"/>
      <c r="E188" s="8"/>
      <c r="F188" s="8"/>
      <c r="G188" s="8"/>
      <c r="H188" s="8"/>
      <c r="I188" s="8"/>
      <c r="J188" s="8"/>
      <c r="K188" s="8"/>
      <c r="L188" s="8"/>
      <c r="M188" s="84"/>
      <c r="N188" s="85"/>
      <c r="O188" s="86"/>
    </row>
    <row r="189" spans="1:17" x14ac:dyDescent="0.2">
      <c r="A189" s="52" t="s">
        <v>63</v>
      </c>
      <c r="B189" s="51" t="s">
        <v>0</v>
      </c>
      <c r="C189" s="51">
        <v>20</v>
      </c>
      <c r="D189" s="52">
        <v>28</v>
      </c>
      <c r="E189" s="52">
        <v>29</v>
      </c>
      <c r="F189" s="52">
        <v>26</v>
      </c>
      <c r="G189" s="52">
        <v>26</v>
      </c>
      <c r="H189" s="52">
        <v>25</v>
      </c>
      <c r="I189" s="52">
        <v>21</v>
      </c>
      <c r="J189" s="52">
        <v>28</v>
      </c>
      <c r="K189" s="52">
        <v>38</v>
      </c>
      <c r="L189" s="52">
        <v>40</v>
      </c>
      <c r="M189" s="53">
        <f>L189-K189</f>
        <v>2</v>
      </c>
      <c r="N189" s="54">
        <f>IFERROR((L189-K189)/K189,"n/a")</f>
        <v>5.2631578947368418E-2</v>
      </c>
      <c r="O189" s="50">
        <f>IFERROR((L189-H189)/H189,"n/a")</f>
        <v>0.6</v>
      </c>
      <c r="P189" s="50">
        <f t="shared" si="97"/>
        <v>1</v>
      </c>
      <c r="Q189" s="52"/>
    </row>
    <row r="190" spans="1:17" x14ac:dyDescent="0.2">
      <c r="B190" s="3" t="s">
        <v>108</v>
      </c>
      <c r="C190" s="3">
        <v>4</v>
      </c>
      <c r="D190">
        <v>9</v>
      </c>
      <c r="E190">
        <v>7</v>
      </c>
      <c r="F190">
        <v>4</v>
      </c>
      <c r="G190">
        <v>6</v>
      </c>
      <c r="H190">
        <v>8</v>
      </c>
      <c r="I190">
        <v>9</v>
      </c>
      <c r="J190">
        <v>8</v>
      </c>
      <c r="K190">
        <v>13</v>
      </c>
      <c r="L190">
        <v>16</v>
      </c>
      <c r="M190" s="31">
        <f t="shared" si="95"/>
        <v>3</v>
      </c>
      <c r="N190" s="30">
        <f t="shared" si="96"/>
        <v>0.23076923076923078</v>
      </c>
      <c r="O190" s="21">
        <f t="shared" ref="O190:O216" si="104">IFERROR((L190-H190)/H190,"n/a")</f>
        <v>1</v>
      </c>
      <c r="P190" s="21">
        <f t="shared" si="97"/>
        <v>3</v>
      </c>
    </row>
    <row r="191" spans="1:17" x14ac:dyDescent="0.2">
      <c r="B191" s="3" t="s">
        <v>109</v>
      </c>
      <c r="C191" s="3">
        <v>16</v>
      </c>
      <c r="D191">
        <v>19</v>
      </c>
      <c r="E191">
        <v>22</v>
      </c>
      <c r="F191">
        <v>21</v>
      </c>
      <c r="G191">
        <v>17</v>
      </c>
      <c r="H191">
        <v>15</v>
      </c>
      <c r="I191">
        <v>12</v>
      </c>
      <c r="J191">
        <v>16</v>
      </c>
      <c r="K191">
        <v>20</v>
      </c>
      <c r="L191">
        <v>17</v>
      </c>
      <c r="M191" s="31">
        <f t="shared" si="95"/>
        <v>-3</v>
      </c>
      <c r="N191" s="30">
        <f t="shared" si="96"/>
        <v>-0.15</v>
      </c>
      <c r="O191" s="21">
        <f t="shared" si="104"/>
        <v>0.13333333333333333</v>
      </c>
      <c r="P191" s="21">
        <f t="shared" si="97"/>
        <v>6.25E-2</v>
      </c>
    </row>
    <row r="192" spans="1:17" x14ac:dyDescent="0.2">
      <c r="B192" s="3" t="s">
        <v>110</v>
      </c>
      <c r="C192" s="3">
        <v>0</v>
      </c>
      <c r="D192">
        <v>0</v>
      </c>
      <c r="E192">
        <v>0</v>
      </c>
      <c r="F192">
        <v>1</v>
      </c>
      <c r="G192">
        <v>3</v>
      </c>
      <c r="H192">
        <v>2</v>
      </c>
      <c r="I192">
        <v>0</v>
      </c>
      <c r="J192">
        <v>4</v>
      </c>
      <c r="K192">
        <v>5</v>
      </c>
      <c r="L192">
        <v>7</v>
      </c>
      <c r="M192" s="31">
        <f t="shared" ref="M192" si="105">L192-K192</f>
        <v>2</v>
      </c>
      <c r="N192" s="30">
        <f t="shared" ref="N192" si="106">IFERROR((L192-K192)/K192,"n/a")</f>
        <v>0.4</v>
      </c>
      <c r="O192" s="21">
        <f t="shared" ref="O192" si="107">IFERROR((L192-H192)/H192,"n/a")</f>
        <v>2.5</v>
      </c>
      <c r="P192" s="21" t="str">
        <f t="shared" si="97"/>
        <v>n/a</v>
      </c>
    </row>
    <row r="193" spans="1:17" x14ac:dyDescent="0.2">
      <c r="A193" s="52" t="s">
        <v>64</v>
      </c>
      <c r="B193" s="51" t="s">
        <v>0</v>
      </c>
      <c r="C193" s="51">
        <v>17</v>
      </c>
      <c r="D193" s="52">
        <v>14</v>
      </c>
      <c r="E193" s="52">
        <v>14</v>
      </c>
      <c r="F193" s="52">
        <v>19</v>
      </c>
      <c r="G193" s="52">
        <v>11</v>
      </c>
      <c r="H193" s="52">
        <v>13</v>
      </c>
      <c r="I193" s="52">
        <v>10</v>
      </c>
      <c r="J193" s="52">
        <v>21</v>
      </c>
      <c r="K193" s="52">
        <v>16</v>
      </c>
      <c r="L193" s="52">
        <v>15</v>
      </c>
      <c r="M193" s="53">
        <f t="shared" si="95"/>
        <v>-1</v>
      </c>
      <c r="N193" s="54">
        <f t="shared" si="96"/>
        <v>-6.25E-2</v>
      </c>
      <c r="O193" s="50">
        <f t="shared" si="104"/>
        <v>0.15384615384615385</v>
      </c>
      <c r="P193" s="50">
        <f t="shared" si="97"/>
        <v>-0.11764705882352941</v>
      </c>
      <c r="Q193" s="52"/>
    </row>
    <row r="194" spans="1:17" x14ac:dyDescent="0.2">
      <c r="B194" s="3" t="s">
        <v>108</v>
      </c>
      <c r="C194" s="3">
        <v>4</v>
      </c>
      <c r="D194">
        <v>9</v>
      </c>
      <c r="E194">
        <v>4</v>
      </c>
      <c r="F194">
        <v>7</v>
      </c>
      <c r="G194">
        <v>4</v>
      </c>
      <c r="H194">
        <v>7</v>
      </c>
      <c r="I194">
        <v>2</v>
      </c>
      <c r="J194">
        <v>8</v>
      </c>
      <c r="K194">
        <v>4</v>
      </c>
      <c r="L194">
        <v>7</v>
      </c>
      <c r="M194" s="31">
        <f t="shared" si="95"/>
        <v>3</v>
      </c>
      <c r="N194" s="30">
        <f t="shared" si="96"/>
        <v>0.75</v>
      </c>
      <c r="O194" s="21">
        <f t="shared" si="104"/>
        <v>0</v>
      </c>
      <c r="P194" s="21">
        <f t="shared" si="97"/>
        <v>0.75</v>
      </c>
    </row>
    <row r="195" spans="1:17" x14ac:dyDescent="0.2">
      <c r="B195" s="3" t="s">
        <v>109</v>
      </c>
      <c r="C195" s="3">
        <v>13</v>
      </c>
      <c r="D195">
        <v>5</v>
      </c>
      <c r="E195">
        <v>10</v>
      </c>
      <c r="F195">
        <v>12</v>
      </c>
      <c r="G195">
        <v>7</v>
      </c>
      <c r="H195">
        <v>6</v>
      </c>
      <c r="I195">
        <v>8</v>
      </c>
      <c r="J195">
        <v>13</v>
      </c>
      <c r="K195">
        <v>12</v>
      </c>
      <c r="L195">
        <v>8</v>
      </c>
      <c r="M195" s="31">
        <f t="shared" si="95"/>
        <v>-4</v>
      </c>
      <c r="N195" s="30">
        <f t="shared" si="96"/>
        <v>-0.33333333333333331</v>
      </c>
      <c r="O195" s="21">
        <f t="shared" si="104"/>
        <v>0.33333333333333331</v>
      </c>
      <c r="P195" s="21">
        <f t="shared" si="97"/>
        <v>-0.38461538461538464</v>
      </c>
    </row>
    <row r="196" spans="1:17" x14ac:dyDescent="0.2">
      <c r="A196" s="52" t="s">
        <v>130</v>
      </c>
      <c r="B196" s="51" t="s">
        <v>0</v>
      </c>
      <c r="C196" s="51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2</v>
      </c>
      <c r="I196" s="52">
        <v>1</v>
      </c>
      <c r="J196" s="52">
        <v>1</v>
      </c>
      <c r="K196" s="52">
        <v>3</v>
      </c>
      <c r="L196" s="52">
        <v>3</v>
      </c>
      <c r="M196" s="53">
        <f t="shared" ref="M196:M197" si="108">L196-K196</f>
        <v>0</v>
      </c>
      <c r="N196" s="54">
        <f t="shared" ref="N196:N197" si="109">IFERROR((L196-K196)/K196,"n/a")</f>
        <v>0</v>
      </c>
      <c r="O196" s="50">
        <f t="shared" ref="O196:O197" si="110">IFERROR((L196-H196)/H196,"n/a")</f>
        <v>0.5</v>
      </c>
      <c r="P196" s="50" t="str">
        <f t="shared" si="97"/>
        <v>n/a</v>
      </c>
      <c r="Q196" s="52"/>
    </row>
    <row r="197" spans="1:17" x14ac:dyDescent="0.2">
      <c r="B197" s="3" t="s">
        <v>109</v>
      </c>
      <c r="C197" s="3">
        <v>0</v>
      </c>
      <c r="D197">
        <v>0</v>
      </c>
      <c r="E197">
        <v>0</v>
      </c>
      <c r="F197">
        <v>0</v>
      </c>
      <c r="G197">
        <v>0</v>
      </c>
      <c r="H197">
        <v>2</v>
      </c>
      <c r="I197">
        <v>1</v>
      </c>
      <c r="J197">
        <v>1</v>
      </c>
      <c r="K197">
        <v>3</v>
      </c>
      <c r="L197">
        <v>3</v>
      </c>
      <c r="M197" s="31">
        <f t="shared" si="108"/>
        <v>0</v>
      </c>
      <c r="N197" s="30">
        <f t="shared" si="109"/>
        <v>0</v>
      </c>
      <c r="O197" s="21">
        <f t="shared" si="110"/>
        <v>0.5</v>
      </c>
      <c r="P197" s="21" t="str">
        <f t="shared" si="97"/>
        <v>n/a</v>
      </c>
    </row>
    <row r="198" spans="1:17" x14ac:dyDescent="0.2">
      <c r="A198" s="52" t="s">
        <v>176</v>
      </c>
      <c r="B198" s="51" t="s">
        <v>0</v>
      </c>
      <c r="C198" s="51">
        <v>6</v>
      </c>
      <c r="D198" s="52">
        <v>6</v>
      </c>
      <c r="E198" s="52">
        <v>10</v>
      </c>
      <c r="F198" s="52">
        <v>3</v>
      </c>
      <c r="G198" s="52">
        <v>9</v>
      </c>
      <c r="H198" s="52">
        <v>7</v>
      </c>
      <c r="I198" s="52">
        <v>3</v>
      </c>
      <c r="J198" s="52">
        <v>4</v>
      </c>
      <c r="K198" s="52">
        <v>3</v>
      </c>
      <c r="L198" s="52">
        <v>3</v>
      </c>
      <c r="M198" s="53">
        <f t="shared" si="95"/>
        <v>0</v>
      </c>
      <c r="N198" s="54">
        <f t="shared" si="96"/>
        <v>0</v>
      </c>
      <c r="O198" s="50">
        <f t="shared" si="104"/>
        <v>-0.5714285714285714</v>
      </c>
      <c r="P198" s="50">
        <f t="shared" si="97"/>
        <v>-0.5</v>
      </c>
      <c r="Q198" s="52"/>
    </row>
    <row r="199" spans="1:17" x14ac:dyDescent="0.2">
      <c r="B199" s="3" t="s">
        <v>109</v>
      </c>
      <c r="C199" s="3">
        <v>6</v>
      </c>
      <c r="D199">
        <v>6</v>
      </c>
      <c r="E199">
        <v>10</v>
      </c>
      <c r="F199">
        <v>3</v>
      </c>
      <c r="G199">
        <v>9</v>
      </c>
      <c r="H199">
        <v>7</v>
      </c>
      <c r="I199">
        <v>3</v>
      </c>
      <c r="J199">
        <v>4</v>
      </c>
      <c r="K199">
        <v>3</v>
      </c>
      <c r="L199">
        <v>3</v>
      </c>
      <c r="M199" s="31">
        <f t="shared" si="95"/>
        <v>0</v>
      </c>
      <c r="N199" s="30">
        <f t="shared" si="96"/>
        <v>0</v>
      </c>
      <c r="O199" s="21">
        <f t="shared" si="104"/>
        <v>-0.5714285714285714</v>
      </c>
      <c r="P199" s="21">
        <f t="shared" si="97"/>
        <v>-0.5</v>
      </c>
    </row>
    <row r="200" spans="1:17" x14ac:dyDescent="0.2">
      <c r="A200" s="52" t="s">
        <v>65</v>
      </c>
      <c r="B200" s="51" t="s">
        <v>0</v>
      </c>
      <c r="C200" s="51">
        <v>25</v>
      </c>
      <c r="D200" s="52">
        <v>18</v>
      </c>
      <c r="E200" s="52">
        <v>20</v>
      </c>
      <c r="F200" s="52">
        <v>13</v>
      </c>
      <c r="G200" s="52">
        <v>23</v>
      </c>
      <c r="H200" s="52">
        <v>18</v>
      </c>
      <c r="I200" s="52">
        <v>20</v>
      </c>
      <c r="J200" s="52">
        <v>12</v>
      </c>
      <c r="K200" s="52">
        <v>12</v>
      </c>
      <c r="L200" s="52">
        <v>12</v>
      </c>
      <c r="M200" s="53">
        <f t="shared" si="95"/>
        <v>0</v>
      </c>
      <c r="N200" s="54">
        <f t="shared" si="96"/>
        <v>0</v>
      </c>
      <c r="O200" s="50">
        <f t="shared" si="104"/>
        <v>-0.33333333333333331</v>
      </c>
      <c r="P200" s="50">
        <f t="shared" si="97"/>
        <v>-0.52</v>
      </c>
      <c r="Q200" s="52"/>
    </row>
    <row r="201" spans="1:17" x14ac:dyDescent="0.2">
      <c r="B201" s="3" t="s">
        <v>108</v>
      </c>
      <c r="C201" s="3">
        <v>5</v>
      </c>
      <c r="D201">
        <v>4</v>
      </c>
      <c r="E201">
        <v>3</v>
      </c>
      <c r="F201">
        <v>4</v>
      </c>
      <c r="G201">
        <v>2</v>
      </c>
      <c r="H201">
        <v>6</v>
      </c>
      <c r="I201">
        <v>3</v>
      </c>
      <c r="J201">
        <v>4</v>
      </c>
      <c r="K201">
        <v>1</v>
      </c>
      <c r="L201">
        <v>1</v>
      </c>
      <c r="M201" s="31">
        <f t="shared" si="95"/>
        <v>0</v>
      </c>
      <c r="N201" s="30">
        <f t="shared" si="96"/>
        <v>0</v>
      </c>
      <c r="O201" s="21">
        <f t="shared" si="104"/>
        <v>-0.83333333333333337</v>
      </c>
      <c r="P201" s="21">
        <f t="shared" si="97"/>
        <v>-0.8</v>
      </c>
    </row>
    <row r="202" spans="1:17" x14ac:dyDescent="0.2">
      <c r="B202" s="3" t="s">
        <v>109</v>
      </c>
      <c r="C202" s="3">
        <v>20</v>
      </c>
      <c r="D202">
        <v>14</v>
      </c>
      <c r="E202">
        <v>17</v>
      </c>
      <c r="F202">
        <v>9</v>
      </c>
      <c r="G202">
        <v>21</v>
      </c>
      <c r="H202">
        <v>12</v>
      </c>
      <c r="I202">
        <v>17</v>
      </c>
      <c r="J202">
        <v>8</v>
      </c>
      <c r="K202">
        <v>11</v>
      </c>
      <c r="L202">
        <v>11</v>
      </c>
      <c r="M202" s="31">
        <f t="shared" si="95"/>
        <v>0</v>
      </c>
      <c r="N202" s="30">
        <f t="shared" si="96"/>
        <v>0</v>
      </c>
      <c r="O202" s="21">
        <f t="shared" si="104"/>
        <v>-8.3333333333333329E-2</v>
      </c>
      <c r="P202" s="21">
        <f t="shared" si="97"/>
        <v>-0.45</v>
      </c>
    </row>
    <row r="203" spans="1:17" x14ac:dyDescent="0.2">
      <c r="A203" s="52" t="s">
        <v>145</v>
      </c>
      <c r="B203" s="51" t="s">
        <v>0</v>
      </c>
      <c r="C203" s="51">
        <v>8</v>
      </c>
      <c r="D203" s="52">
        <v>8</v>
      </c>
      <c r="E203" s="52">
        <v>4</v>
      </c>
      <c r="F203" s="52">
        <v>7</v>
      </c>
      <c r="G203" s="52">
        <v>2</v>
      </c>
      <c r="H203" s="52">
        <v>2</v>
      </c>
      <c r="I203" s="52">
        <v>8</v>
      </c>
      <c r="J203" s="52">
        <v>3</v>
      </c>
      <c r="K203" s="52">
        <v>7</v>
      </c>
      <c r="L203" s="52">
        <v>4</v>
      </c>
      <c r="M203" s="53">
        <f t="shared" ref="M203:M204" si="111">L203-K203</f>
        <v>-3</v>
      </c>
      <c r="N203" s="54">
        <f t="shared" ref="N203:N204" si="112">IFERROR((L203-K203)/K203,"n/a")</f>
        <v>-0.42857142857142855</v>
      </c>
      <c r="O203" s="50">
        <f t="shared" ref="O203:O204" si="113">IFERROR((L203-H203)/H203,"n/a")</f>
        <v>1</v>
      </c>
      <c r="P203" s="50">
        <f t="shared" si="97"/>
        <v>-0.5</v>
      </c>
      <c r="Q203" s="52"/>
    </row>
    <row r="204" spans="1:17" x14ac:dyDescent="0.2">
      <c r="B204" s="3" t="s">
        <v>109</v>
      </c>
      <c r="C204" s="3">
        <v>8</v>
      </c>
      <c r="D204">
        <v>8</v>
      </c>
      <c r="E204">
        <v>4</v>
      </c>
      <c r="F204">
        <v>7</v>
      </c>
      <c r="G204">
        <v>2</v>
      </c>
      <c r="H204">
        <v>2</v>
      </c>
      <c r="I204">
        <v>8</v>
      </c>
      <c r="J204">
        <v>3</v>
      </c>
      <c r="K204">
        <v>7</v>
      </c>
      <c r="L204">
        <v>4</v>
      </c>
      <c r="M204" s="31">
        <f t="shared" si="111"/>
        <v>-3</v>
      </c>
      <c r="N204" s="30">
        <f t="shared" si="112"/>
        <v>-0.42857142857142855</v>
      </c>
      <c r="O204" s="21">
        <f t="shared" si="113"/>
        <v>1</v>
      </c>
      <c r="P204" s="21">
        <f t="shared" si="97"/>
        <v>-0.5</v>
      </c>
    </row>
    <row r="205" spans="1:17" x14ac:dyDescent="0.2">
      <c r="A205" s="52" t="s">
        <v>119</v>
      </c>
      <c r="B205" s="51" t="s">
        <v>0</v>
      </c>
      <c r="C205" s="51">
        <v>2</v>
      </c>
      <c r="D205" s="52">
        <v>2</v>
      </c>
      <c r="E205" s="52">
        <v>2</v>
      </c>
      <c r="F205" s="52">
        <v>0</v>
      </c>
      <c r="G205" s="52">
        <v>0</v>
      </c>
      <c r="H205" s="52">
        <v>1</v>
      </c>
      <c r="I205" s="52">
        <v>0</v>
      </c>
      <c r="J205" s="52">
        <v>1</v>
      </c>
      <c r="K205" s="52">
        <v>0</v>
      </c>
      <c r="L205" s="52">
        <v>1</v>
      </c>
      <c r="M205" s="53">
        <f t="shared" si="95"/>
        <v>1</v>
      </c>
      <c r="N205" s="54" t="str">
        <f t="shared" si="96"/>
        <v>n/a</v>
      </c>
      <c r="O205" s="50">
        <f t="shared" si="104"/>
        <v>0</v>
      </c>
      <c r="P205" s="50">
        <f t="shared" si="97"/>
        <v>-0.5</v>
      </c>
      <c r="Q205" s="52"/>
    </row>
    <row r="206" spans="1:17" x14ac:dyDescent="0.2">
      <c r="B206" s="3" t="s">
        <v>109</v>
      </c>
      <c r="C206" s="3">
        <v>2</v>
      </c>
      <c r="D206">
        <v>2</v>
      </c>
      <c r="E206">
        <v>2</v>
      </c>
      <c r="F206">
        <v>0</v>
      </c>
      <c r="G206">
        <v>0</v>
      </c>
      <c r="H206">
        <v>1</v>
      </c>
      <c r="I206">
        <v>0</v>
      </c>
      <c r="J206">
        <v>1</v>
      </c>
      <c r="K206">
        <v>0</v>
      </c>
      <c r="L206">
        <v>1</v>
      </c>
      <c r="M206" s="31">
        <f t="shared" si="95"/>
        <v>1</v>
      </c>
      <c r="N206" s="30" t="str">
        <f t="shared" si="96"/>
        <v>n/a</v>
      </c>
      <c r="O206" s="21">
        <f t="shared" si="104"/>
        <v>0</v>
      </c>
      <c r="P206" s="21">
        <f t="shared" si="97"/>
        <v>-0.5</v>
      </c>
    </row>
    <row r="207" spans="1:17" x14ac:dyDescent="0.2">
      <c r="A207" s="52" t="s">
        <v>177</v>
      </c>
      <c r="B207" s="51" t="s">
        <v>0</v>
      </c>
      <c r="C207" s="51">
        <v>24</v>
      </c>
      <c r="D207" s="52">
        <v>9</v>
      </c>
      <c r="E207" s="52">
        <v>21</v>
      </c>
      <c r="F207" s="52">
        <v>19</v>
      </c>
      <c r="G207" s="52">
        <v>11</v>
      </c>
      <c r="H207" s="52">
        <v>7</v>
      </c>
      <c r="I207" s="52">
        <v>29</v>
      </c>
      <c r="J207" s="52">
        <v>17</v>
      </c>
      <c r="K207" s="52">
        <v>16</v>
      </c>
      <c r="L207" s="52">
        <v>18</v>
      </c>
      <c r="M207" s="53">
        <f t="shared" si="95"/>
        <v>2</v>
      </c>
      <c r="N207" s="54">
        <f t="shared" si="96"/>
        <v>0.125</v>
      </c>
      <c r="O207" s="50">
        <f t="shared" si="104"/>
        <v>1.5714285714285714</v>
      </c>
      <c r="P207" s="50">
        <f t="shared" si="97"/>
        <v>-0.25</v>
      </c>
      <c r="Q207" s="52"/>
    </row>
    <row r="208" spans="1:17" x14ac:dyDescent="0.2">
      <c r="B208" s="3" t="s">
        <v>108</v>
      </c>
      <c r="C208" s="3">
        <v>4</v>
      </c>
      <c r="D208">
        <v>3</v>
      </c>
      <c r="E208">
        <v>0</v>
      </c>
      <c r="F208">
        <v>5</v>
      </c>
      <c r="G208">
        <v>1</v>
      </c>
      <c r="H208">
        <v>1</v>
      </c>
      <c r="I208">
        <v>6</v>
      </c>
      <c r="J208">
        <v>5</v>
      </c>
      <c r="K208">
        <v>2</v>
      </c>
      <c r="L208">
        <v>6</v>
      </c>
      <c r="M208" s="31">
        <f t="shared" si="95"/>
        <v>4</v>
      </c>
      <c r="N208" s="30">
        <f t="shared" si="96"/>
        <v>2</v>
      </c>
      <c r="O208" s="21">
        <f t="shared" si="104"/>
        <v>5</v>
      </c>
      <c r="P208" s="21">
        <f t="shared" si="97"/>
        <v>0.5</v>
      </c>
    </row>
    <row r="209" spans="1:17" x14ac:dyDescent="0.2">
      <c r="B209" s="3" t="s">
        <v>109</v>
      </c>
      <c r="C209" s="3">
        <v>15</v>
      </c>
      <c r="D209">
        <v>6</v>
      </c>
      <c r="E209">
        <v>17</v>
      </c>
      <c r="F209">
        <v>10</v>
      </c>
      <c r="G209">
        <v>8</v>
      </c>
      <c r="H209">
        <v>4</v>
      </c>
      <c r="I209">
        <v>11</v>
      </c>
      <c r="J209">
        <v>6</v>
      </c>
      <c r="K209">
        <v>6</v>
      </c>
      <c r="L209">
        <v>4</v>
      </c>
      <c r="M209" s="31">
        <f t="shared" si="95"/>
        <v>-2</v>
      </c>
      <c r="N209" s="30">
        <f t="shared" si="96"/>
        <v>-0.33333333333333331</v>
      </c>
      <c r="O209" s="21">
        <f t="shared" si="104"/>
        <v>0</v>
      </c>
      <c r="P209" s="21">
        <f t="shared" si="97"/>
        <v>-0.73333333333333328</v>
      </c>
    </row>
    <row r="210" spans="1:17" x14ac:dyDescent="0.2">
      <c r="B210" s="3" t="s">
        <v>110</v>
      </c>
      <c r="C210" s="3">
        <v>5</v>
      </c>
      <c r="D210">
        <v>0</v>
      </c>
      <c r="E210">
        <v>4</v>
      </c>
      <c r="F210">
        <v>4</v>
      </c>
      <c r="G210">
        <v>2</v>
      </c>
      <c r="H210">
        <v>2</v>
      </c>
      <c r="I210">
        <v>12</v>
      </c>
      <c r="J210">
        <v>6</v>
      </c>
      <c r="K210">
        <v>8</v>
      </c>
      <c r="L210">
        <v>8</v>
      </c>
      <c r="M210" s="31">
        <f t="shared" ref="M210" si="114">L210-K210</f>
        <v>0</v>
      </c>
      <c r="N210" s="30">
        <f t="shared" ref="N210" si="115">IFERROR((L210-K210)/K210,"n/a")</f>
        <v>0</v>
      </c>
      <c r="O210" s="21">
        <f t="shared" si="104"/>
        <v>3</v>
      </c>
      <c r="P210" s="21">
        <f t="shared" si="97"/>
        <v>0.6</v>
      </c>
    </row>
    <row r="211" spans="1:17" x14ac:dyDescent="0.2">
      <c r="A211" s="52" t="s">
        <v>139</v>
      </c>
      <c r="B211" s="51" t="s">
        <v>0</v>
      </c>
      <c r="C211" s="51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1</v>
      </c>
      <c r="K211" s="52">
        <v>4</v>
      </c>
      <c r="L211" s="52">
        <v>4</v>
      </c>
      <c r="M211" s="53">
        <f t="shared" ref="M211:M212" si="116">L211-K211</f>
        <v>0</v>
      </c>
      <c r="N211" s="54">
        <f t="shared" ref="N211:N212" si="117">IFERROR((L211-K211)/K211,"n/a")</f>
        <v>0</v>
      </c>
      <c r="O211" s="50" t="str">
        <f t="shared" ref="O211:O212" si="118">IFERROR((L211-H211)/H211,"n/a")</f>
        <v>n/a</v>
      </c>
      <c r="P211" s="50" t="str">
        <f t="shared" si="97"/>
        <v>n/a</v>
      </c>
      <c r="Q211" s="52"/>
    </row>
    <row r="212" spans="1:17" x14ac:dyDescent="0.2">
      <c r="B212" s="3" t="s">
        <v>109</v>
      </c>
      <c r="C212" s="3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1</v>
      </c>
      <c r="K212">
        <v>4</v>
      </c>
      <c r="L212">
        <v>4</v>
      </c>
      <c r="M212" s="31">
        <f t="shared" si="116"/>
        <v>0</v>
      </c>
      <c r="N212" s="30">
        <f t="shared" si="117"/>
        <v>0</v>
      </c>
      <c r="O212" s="21" t="str">
        <f t="shared" si="118"/>
        <v>n/a</v>
      </c>
      <c r="P212" s="21" t="str">
        <f t="shared" si="97"/>
        <v>n/a</v>
      </c>
    </row>
    <row r="213" spans="1:17" x14ac:dyDescent="0.2">
      <c r="A213" s="52" t="s">
        <v>66</v>
      </c>
      <c r="B213" s="51" t="s">
        <v>0</v>
      </c>
      <c r="C213" s="51">
        <v>7</v>
      </c>
      <c r="D213" s="52">
        <v>9</v>
      </c>
      <c r="E213" s="52">
        <v>4</v>
      </c>
      <c r="F213" s="52">
        <v>6</v>
      </c>
      <c r="G213" s="52">
        <v>3</v>
      </c>
      <c r="H213" s="52">
        <v>2</v>
      </c>
      <c r="I213" s="52">
        <v>3</v>
      </c>
      <c r="J213" s="52">
        <v>1</v>
      </c>
      <c r="K213" s="52">
        <v>3</v>
      </c>
      <c r="L213" s="52">
        <v>2</v>
      </c>
      <c r="M213" s="53">
        <f t="shared" si="95"/>
        <v>-1</v>
      </c>
      <c r="N213" s="54">
        <f t="shared" si="96"/>
        <v>-0.33333333333333331</v>
      </c>
      <c r="O213" s="50">
        <f t="shared" si="104"/>
        <v>0</v>
      </c>
      <c r="P213" s="50">
        <f t="shared" si="97"/>
        <v>-0.7142857142857143</v>
      </c>
      <c r="Q213" s="52"/>
    </row>
    <row r="214" spans="1:17" x14ac:dyDescent="0.2">
      <c r="B214" s="3" t="s">
        <v>109</v>
      </c>
      <c r="C214" s="3">
        <v>7</v>
      </c>
      <c r="D214">
        <v>9</v>
      </c>
      <c r="E214">
        <v>4</v>
      </c>
      <c r="F214">
        <v>6</v>
      </c>
      <c r="G214">
        <v>3</v>
      </c>
      <c r="H214">
        <v>2</v>
      </c>
      <c r="I214">
        <v>3</v>
      </c>
      <c r="J214">
        <v>1</v>
      </c>
      <c r="K214">
        <v>3</v>
      </c>
      <c r="L214">
        <v>2</v>
      </c>
      <c r="M214" s="31">
        <f t="shared" si="95"/>
        <v>-1</v>
      </c>
      <c r="N214" s="30">
        <f t="shared" si="96"/>
        <v>-0.33333333333333331</v>
      </c>
      <c r="O214" s="21">
        <f t="shared" si="104"/>
        <v>0</v>
      </c>
      <c r="P214" s="21">
        <f t="shared" si="97"/>
        <v>-0.7142857142857143</v>
      </c>
    </row>
    <row r="215" spans="1:17" x14ac:dyDescent="0.2">
      <c r="A215" s="52" t="s">
        <v>83</v>
      </c>
      <c r="B215" s="51" t="s">
        <v>0</v>
      </c>
      <c r="C215" s="51">
        <v>5</v>
      </c>
      <c r="D215" s="52">
        <v>11</v>
      </c>
      <c r="E215" s="52">
        <v>7</v>
      </c>
      <c r="F215" s="52">
        <v>6</v>
      </c>
      <c r="G215" s="52">
        <v>6</v>
      </c>
      <c r="H215" s="52">
        <v>6</v>
      </c>
      <c r="I215" s="52">
        <v>8</v>
      </c>
      <c r="J215" s="52">
        <v>5</v>
      </c>
      <c r="K215" s="52">
        <v>3</v>
      </c>
      <c r="L215" s="52">
        <v>1</v>
      </c>
      <c r="M215" s="53">
        <f t="shared" si="95"/>
        <v>-2</v>
      </c>
      <c r="N215" s="54">
        <f t="shared" si="96"/>
        <v>-0.66666666666666663</v>
      </c>
      <c r="O215" s="50">
        <f t="shared" si="104"/>
        <v>-0.83333333333333337</v>
      </c>
      <c r="P215" s="50">
        <f t="shared" si="97"/>
        <v>-0.8</v>
      </c>
      <c r="Q215" s="52"/>
    </row>
    <row r="216" spans="1:17" x14ac:dyDescent="0.2">
      <c r="B216" s="3" t="s">
        <v>108</v>
      </c>
      <c r="C216" s="3">
        <v>2</v>
      </c>
      <c r="D216">
        <v>2</v>
      </c>
      <c r="E216">
        <v>1</v>
      </c>
      <c r="F216">
        <v>1</v>
      </c>
      <c r="G216">
        <v>2</v>
      </c>
      <c r="H216">
        <v>3</v>
      </c>
      <c r="I216">
        <v>4</v>
      </c>
      <c r="J216">
        <v>0</v>
      </c>
      <c r="K216">
        <v>0</v>
      </c>
      <c r="L216">
        <v>0</v>
      </c>
      <c r="M216" s="31">
        <f>L216-K216</f>
        <v>0</v>
      </c>
      <c r="N216" s="30" t="str">
        <f t="shared" si="96"/>
        <v>n/a</v>
      </c>
      <c r="O216" s="21">
        <f t="shared" si="104"/>
        <v>-1</v>
      </c>
      <c r="P216" s="21">
        <f t="shared" si="97"/>
        <v>-1</v>
      </c>
    </row>
    <row r="217" spans="1:17" x14ac:dyDescent="0.2">
      <c r="B217" s="3" t="s">
        <v>110</v>
      </c>
      <c r="C217" s="3">
        <v>3</v>
      </c>
      <c r="D217">
        <v>9</v>
      </c>
      <c r="E217">
        <v>6</v>
      </c>
      <c r="F217">
        <v>5</v>
      </c>
      <c r="G217">
        <v>4</v>
      </c>
      <c r="H217">
        <v>3</v>
      </c>
      <c r="I217">
        <v>4</v>
      </c>
      <c r="J217">
        <v>5</v>
      </c>
      <c r="K217">
        <v>3</v>
      </c>
      <c r="L217">
        <v>1</v>
      </c>
      <c r="M217" s="31">
        <f>L217-K217</f>
        <v>-2</v>
      </c>
      <c r="N217" s="30">
        <f>IFERROR((L217-K217)/K217,"n/a")</f>
        <v>-0.66666666666666663</v>
      </c>
      <c r="O217" s="21">
        <f>IFERROR((L217-H217)/H217,"n/a")</f>
        <v>-0.66666666666666663</v>
      </c>
      <c r="P217" s="21">
        <f t="shared" si="97"/>
        <v>-0.66666666666666663</v>
      </c>
    </row>
    <row r="218" spans="1:17" x14ac:dyDescent="0.2">
      <c r="A218" s="13" t="s">
        <v>91</v>
      </c>
      <c r="D218" s="8"/>
      <c r="E218" s="8"/>
      <c r="F218" s="8"/>
      <c r="G218" s="8"/>
      <c r="H218" s="8"/>
      <c r="I218" s="8"/>
      <c r="J218" s="8"/>
      <c r="K218" s="8"/>
      <c r="L218" s="8"/>
      <c r="M218" s="84"/>
      <c r="N218" s="85"/>
      <c r="O218" s="86"/>
    </row>
    <row r="219" spans="1:17" x14ac:dyDescent="0.2">
      <c r="A219" s="52" t="s">
        <v>178</v>
      </c>
      <c r="B219" s="51" t="s">
        <v>0</v>
      </c>
      <c r="C219" s="51">
        <v>81</v>
      </c>
      <c r="D219" s="52">
        <v>83</v>
      </c>
      <c r="E219" s="52">
        <v>75</v>
      </c>
      <c r="F219" s="52">
        <v>59</v>
      </c>
      <c r="G219" s="52">
        <v>78</v>
      </c>
      <c r="H219" s="52">
        <v>64</v>
      </c>
      <c r="I219" s="52">
        <v>79</v>
      </c>
      <c r="J219" s="52">
        <v>81</v>
      </c>
      <c r="K219" s="52">
        <v>69</v>
      </c>
      <c r="L219" s="52">
        <v>92</v>
      </c>
      <c r="M219" s="53">
        <f t="shared" si="95"/>
        <v>23</v>
      </c>
      <c r="N219" s="54">
        <f t="shared" si="96"/>
        <v>0.33333333333333331</v>
      </c>
      <c r="O219" s="50">
        <f>IFERROR((L219-H219)/H219,"n/a")</f>
        <v>0.4375</v>
      </c>
      <c r="P219" s="50">
        <f t="shared" si="97"/>
        <v>0.13580246913580246</v>
      </c>
      <c r="Q219" s="52"/>
    </row>
    <row r="220" spans="1:17" x14ac:dyDescent="0.2">
      <c r="B220" s="3" t="s">
        <v>108</v>
      </c>
      <c r="C220" s="3">
        <v>9</v>
      </c>
      <c r="D220">
        <v>11</v>
      </c>
      <c r="E220">
        <v>6</v>
      </c>
      <c r="F220">
        <v>4</v>
      </c>
      <c r="G220">
        <v>12</v>
      </c>
      <c r="H220">
        <v>11</v>
      </c>
      <c r="I220">
        <v>5</v>
      </c>
      <c r="J220">
        <v>7</v>
      </c>
      <c r="K220">
        <v>9</v>
      </c>
      <c r="L220">
        <v>12</v>
      </c>
      <c r="M220" s="31">
        <f t="shared" si="95"/>
        <v>3</v>
      </c>
      <c r="N220" s="30">
        <f t="shared" si="96"/>
        <v>0.33333333333333331</v>
      </c>
      <c r="O220" s="21">
        <f t="shared" ref="O220:O254" si="119">IFERROR((L220-H220)/H220,"n/a")</f>
        <v>9.0909090909090912E-2</v>
      </c>
      <c r="P220" s="21">
        <f t="shared" si="97"/>
        <v>0.33333333333333331</v>
      </c>
    </row>
    <row r="221" spans="1:17" x14ac:dyDescent="0.2">
      <c r="B221" s="3" t="s">
        <v>109</v>
      </c>
      <c r="C221" s="3">
        <v>72</v>
      </c>
      <c r="D221">
        <v>72</v>
      </c>
      <c r="E221">
        <v>69</v>
      </c>
      <c r="F221">
        <v>55</v>
      </c>
      <c r="G221">
        <v>66</v>
      </c>
      <c r="H221">
        <v>53</v>
      </c>
      <c r="I221">
        <v>74</v>
      </c>
      <c r="J221">
        <v>74</v>
      </c>
      <c r="K221">
        <v>60</v>
      </c>
      <c r="L221">
        <v>79</v>
      </c>
      <c r="M221" s="31">
        <f t="shared" si="95"/>
        <v>19</v>
      </c>
      <c r="N221" s="30">
        <f t="shared" si="96"/>
        <v>0.31666666666666665</v>
      </c>
      <c r="O221" s="21">
        <f t="shared" si="119"/>
        <v>0.49056603773584906</v>
      </c>
      <c r="P221" s="21">
        <f t="shared" si="97"/>
        <v>9.7222222222222224E-2</v>
      </c>
    </row>
    <row r="222" spans="1:17" x14ac:dyDescent="0.2">
      <c r="B222" s="3" t="s">
        <v>110</v>
      </c>
      <c r="C222" s="3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 s="31">
        <f t="shared" si="95"/>
        <v>1</v>
      </c>
      <c r="N222" s="30" t="str">
        <f t="shared" si="96"/>
        <v>n/a</v>
      </c>
      <c r="O222" s="21" t="str">
        <f t="shared" si="119"/>
        <v>n/a</v>
      </c>
      <c r="P222" s="21" t="str">
        <f t="shared" si="97"/>
        <v>n/a</v>
      </c>
    </row>
    <row r="223" spans="1:17" x14ac:dyDescent="0.2">
      <c r="A223" s="52" t="s">
        <v>179</v>
      </c>
      <c r="B223" s="51" t="s">
        <v>0</v>
      </c>
      <c r="C223" s="51">
        <v>2</v>
      </c>
      <c r="D223" s="52">
        <v>2</v>
      </c>
      <c r="E223" s="52">
        <v>0</v>
      </c>
      <c r="F223" s="52">
        <v>5</v>
      </c>
      <c r="G223" s="52">
        <v>2</v>
      </c>
      <c r="H223" s="52">
        <v>0</v>
      </c>
      <c r="I223" s="52">
        <v>1</v>
      </c>
      <c r="J223" s="52">
        <v>1</v>
      </c>
      <c r="K223" s="52">
        <v>5</v>
      </c>
      <c r="L223" s="52">
        <v>2</v>
      </c>
      <c r="M223" s="53">
        <f t="shared" si="95"/>
        <v>-3</v>
      </c>
      <c r="N223" s="54">
        <f t="shared" si="96"/>
        <v>-0.6</v>
      </c>
      <c r="O223" s="50" t="str">
        <f t="shared" si="119"/>
        <v>n/a</v>
      </c>
      <c r="P223" s="50">
        <f t="shared" si="97"/>
        <v>0</v>
      </c>
      <c r="Q223" s="52"/>
    </row>
    <row r="224" spans="1:17" x14ac:dyDescent="0.2">
      <c r="B224" s="3" t="s">
        <v>109</v>
      </c>
      <c r="C224" s="3">
        <v>2</v>
      </c>
      <c r="D224">
        <v>2</v>
      </c>
      <c r="E224">
        <v>0</v>
      </c>
      <c r="F224">
        <v>5</v>
      </c>
      <c r="G224">
        <v>2</v>
      </c>
      <c r="H224">
        <v>0</v>
      </c>
      <c r="I224">
        <v>1</v>
      </c>
      <c r="J224">
        <v>1</v>
      </c>
      <c r="K224">
        <v>5</v>
      </c>
      <c r="L224">
        <v>2</v>
      </c>
      <c r="M224" s="31">
        <f t="shared" si="95"/>
        <v>-3</v>
      </c>
      <c r="N224" s="30">
        <f t="shared" si="96"/>
        <v>-0.6</v>
      </c>
      <c r="O224" s="21" t="str">
        <f t="shared" si="119"/>
        <v>n/a</v>
      </c>
      <c r="P224" s="21">
        <f t="shared" si="97"/>
        <v>0</v>
      </c>
    </row>
    <row r="225" spans="1:17" x14ac:dyDescent="0.2">
      <c r="A225" s="52" t="s">
        <v>67</v>
      </c>
      <c r="B225" s="51" t="s">
        <v>0</v>
      </c>
      <c r="C225" s="51">
        <v>34</v>
      </c>
      <c r="D225" s="52">
        <v>26</v>
      </c>
      <c r="E225" s="52">
        <v>22</v>
      </c>
      <c r="F225" s="52">
        <v>19</v>
      </c>
      <c r="G225" s="52">
        <v>13</v>
      </c>
      <c r="H225" s="52">
        <v>14</v>
      </c>
      <c r="I225" s="52">
        <v>22</v>
      </c>
      <c r="J225" s="52">
        <v>19</v>
      </c>
      <c r="K225" s="52">
        <v>22</v>
      </c>
      <c r="L225" s="52">
        <v>18</v>
      </c>
      <c r="M225" s="53">
        <f t="shared" si="95"/>
        <v>-4</v>
      </c>
      <c r="N225" s="54">
        <f t="shared" si="96"/>
        <v>-0.18181818181818182</v>
      </c>
      <c r="O225" s="50">
        <f t="shared" si="119"/>
        <v>0.2857142857142857</v>
      </c>
      <c r="P225" s="50">
        <f t="shared" si="97"/>
        <v>-0.47058823529411764</v>
      </c>
      <c r="Q225" s="52"/>
    </row>
    <row r="226" spans="1:17" x14ac:dyDescent="0.2">
      <c r="B226" s="3" t="s">
        <v>169</v>
      </c>
      <c r="C226" s="3">
        <v>5</v>
      </c>
      <c r="D226">
        <v>4</v>
      </c>
      <c r="E226">
        <v>1</v>
      </c>
      <c r="F226">
        <v>4</v>
      </c>
      <c r="G226">
        <v>2</v>
      </c>
      <c r="H226">
        <v>1</v>
      </c>
      <c r="I226">
        <v>5</v>
      </c>
      <c r="J226">
        <v>3</v>
      </c>
      <c r="K226">
        <v>1</v>
      </c>
      <c r="L226">
        <v>2</v>
      </c>
      <c r="M226" s="31">
        <f t="shared" si="95"/>
        <v>1</v>
      </c>
      <c r="N226" s="30">
        <f t="shared" si="96"/>
        <v>1</v>
      </c>
      <c r="O226" s="21">
        <f t="shared" si="119"/>
        <v>1</v>
      </c>
      <c r="P226" s="21">
        <f t="shared" si="97"/>
        <v>-0.6</v>
      </c>
    </row>
    <row r="227" spans="1:17" x14ac:dyDescent="0.2">
      <c r="B227" s="3" t="s">
        <v>108</v>
      </c>
      <c r="C227" s="3">
        <v>6</v>
      </c>
      <c r="D227">
        <v>5</v>
      </c>
      <c r="E227">
        <v>2</v>
      </c>
      <c r="F227">
        <v>3</v>
      </c>
      <c r="G227">
        <v>2</v>
      </c>
      <c r="H227">
        <v>4</v>
      </c>
      <c r="I227">
        <v>5</v>
      </c>
      <c r="J227">
        <v>4</v>
      </c>
      <c r="K227">
        <v>7</v>
      </c>
      <c r="L227">
        <v>4</v>
      </c>
      <c r="M227" s="31">
        <f t="shared" si="95"/>
        <v>-3</v>
      </c>
      <c r="N227" s="30">
        <f t="shared" si="96"/>
        <v>-0.42857142857142855</v>
      </c>
      <c r="O227" s="21">
        <f t="shared" si="119"/>
        <v>0</v>
      </c>
      <c r="P227" s="21">
        <f t="shared" si="97"/>
        <v>-0.33333333333333331</v>
      </c>
    </row>
    <row r="228" spans="1:17" x14ac:dyDescent="0.2">
      <c r="B228" s="3" t="s">
        <v>109</v>
      </c>
      <c r="C228" s="3">
        <v>23</v>
      </c>
      <c r="D228">
        <v>17</v>
      </c>
      <c r="E228">
        <v>19</v>
      </c>
      <c r="F228">
        <v>12</v>
      </c>
      <c r="G228">
        <v>9</v>
      </c>
      <c r="H228">
        <v>9</v>
      </c>
      <c r="I228">
        <v>12</v>
      </c>
      <c r="J228">
        <v>12</v>
      </c>
      <c r="K228">
        <v>14</v>
      </c>
      <c r="L228">
        <v>12</v>
      </c>
      <c r="M228" s="31">
        <f t="shared" si="95"/>
        <v>-2</v>
      </c>
      <c r="N228" s="30">
        <f t="shared" si="96"/>
        <v>-0.14285714285714285</v>
      </c>
      <c r="O228" s="21">
        <f t="shared" si="119"/>
        <v>0.33333333333333331</v>
      </c>
      <c r="P228" s="21">
        <f t="shared" si="97"/>
        <v>-0.47826086956521741</v>
      </c>
    </row>
    <row r="229" spans="1:17" x14ac:dyDescent="0.2">
      <c r="A229" s="52" t="s">
        <v>180</v>
      </c>
      <c r="B229" s="51" t="s">
        <v>0</v>
      </c>
      <c r="C229" s="51">
        <v>3</v>
      </c>
      <c r="D229" s="52">
        <v>1</v>
      </c>
      <c r="E229" s="52">
        <v>6</v>
      </c>
      <c r="F229" s="52">
        <v>3</v>
      </c>
      <c r="G229" s="52">
        <v>4</v>
      </c>
      <c r="H229" s="52">
        <v>8</v>
      </c>
      <c r="I229" s="52">
        <v>2</v>
      </c>
      <c r="J229" s="52">
        <v>6</v>
      </c>
      <c r="K229" s="52">
        <v>6</v>
      </c>
      <c r="L229" s="52">
        <v>8</v>
      </c>
      <c r="M229" s="53">
        <f t="shared" si="95"/>
        <v>2</v>
      </c>
      <c r="N229" s="54">
        <f t="shared" si="96"/>
        <v>0.33333333333333331</v>
      </c>
      <c r="O229" s="50">
        <f t="shared" si="119"/>
        <v>0</v>
      </c>
      <c r="P229" s="50">
        <f t="shared" si="97"/>
        <v>1.6666666666666667</v>
      </c>
      <c r="Q229" s="52"/>
    </row>
    <row r="230" spans="1:17" x14ac:dyDescent="0.2">
      <c r="B230" s="3" t="s">
        <v>109</v>
      </c>
      <c r="C230" s="3">
        <v>3</v>
      </c>
      <c r="D230">
        <v>1</v>
      </c>
      <c r="E230">
        <v>6</v>
      </c>
      <c r="F230">
        <v>3</v>
      </c>
      <c r="G230">
        <v>4</v>
      </c>
      <c r="H230">
        <v>8</v>
      </c>
      <c r="I230">
        <v>2</v>
      </c>
      <c r="J230">
        <v>6</v>
      </c>
      <c r="K230">
        <v>6</v>
      </c>
      <c r="L230">
        <v>8</v>
      </c>
      <c r="M230" s="31">
        <f t="shared" si="95"/>
        <v>2</v>
      </c>
      <c r="N230" s="30">
        <f t="shared" si="96"/>
        <v>0.33333333333333331</v>
      </c>
      <c r="O230" s="21">
        <f t="shared" si="119"/>
        <v>0</v>
      </c>
      <c r="P230" s="21">
        <f t="shared" si="97"/>
        <v>1.6666666666666667</v>
      </c>
    </row>
    <row r="231" spans="1:17" x14ac:dyDescent="0.2">
      <c r="A231" s="52" t="s">
        <v>181</v>
      </c>
      <c r="B231" s="51" t="s">
        <v>0</v>
      </c>
      <c r="C231" s="51">
        <v>4</v>
      </c>
      <c r="D231" s="52">
        <v>3</v>
      </c>
      <c r="E231" s="52">
        <v>1</v>
      </c>
      <c r="F231" s="52">
        <v>3</v>
      </c>
      <c r="G231" s="52">
        <v>3</v>
      </c>
      <c r="H231" s="52">
        <v>1</v>
      </c>
      <c r="I231" s="52">
        <v>0</v>
      </c>
      <c r="J231" s="52">
        <v>2</v>
      </c>
      <c r="K231" s="52">
        <v>0</v>
      </c>
      <c r="L231" s="52">
        <v>2</v>
      </c>
      <c r="M231" s="53">
        <f t="shared" si="95"/>
        <v>2</v>
      </c>
      <c r="N231" s="54" t="str">
        <f t="shared" si="96"/>
        <v>n/a</v>
      </c>
      <c r="O231" s="50">
        <f t="shared" si="119"/>
        <v>1</v>
      </c>
      <c r="P231" s="50">
        <f t="shared" si="97"/>
        <v>-0.5</v>
      </c>
      <c r="Q231" s="52"/>
    </row>
    <row r="232" spans="1:17" x14ac:dyDescent="0.2">
      <c r="B232" s="3" t="s">
        <v>109</v>
      </c>
      <c r="C232" s="3">
        <v>4</v>
      </c>
      <c r="D232">
        <v>3</v>
      </c>
      <c r="E232">
        <v>1</v>
      </c>
      <c r="F232">
        <v>3</v>
      </c>
      <c r="G232">
        <v>3</v>
      </c>
      <c r="H232">
        <v>1</v>
      </c>
      <c r="I232">
        <v>0</v>
      </c>
      <c r="J232">
        <v>2</v>
      </c>
      <c r="K232">
        <v>0</v>
      </c>
      <c r="L232">
        <v>2</v>
      </c>
      <c r="M232" s="31">
        <f t="shared" si="95"/>
        <v>2</v>
      </c>
      <c r="N232" s="30" t="str">
        <f t="shared" si="96"/>
        <v>n/a</v>
      </c>
      <c r="O232" s="21">
        <f t="shared" si="119"/>
        <v>1</v>
      </c>
      <c r="P232" s="21">
        <f t="shared" si="97"/>
        <v>-0.5</v>
      </c>
    </row>
    <row r="233" spans="1:17" x14ac:dyDescent="0.2">
      <c r="A233" s="52" t="s">
        <v>182</v>
      </c>
      <c r="B233" s="51" t="s">
        <v>0</v>
      </c>
      <c r="C233" s="51">
        <v>5</v>
      </c>
      <c r="D233" s="52">
        <v>2</v>
      </c>
      <c r="E233" s="52">
        <v>3</v>
      </c>
      <c r="F233" s="52">
        <v>2</v>
      </c>
      <c r="G233" s="52">
        <v>1</v>
      </c>
      <c r="H233" s="52">
        <v>5</v>
      </c>
      <c r="I233" s="52">
        <v>1</v>
      </c>
      <c r="J233" s="52">
        <v>4</v>
      </c>
      <c r="K233" s="52">
        <v>0</v>
      </c>
      <c r="L233" s="52">
        <v>5</v>
      </c>
      <c r="M233" s="53">
        <f t="shared" si="95"/>
        <v>5</v>
      </c>
      <c r="N233" s="54" t="str">
        <f t="shared" si="96"/>
        <v>n/a</v>
      </c>
      <c r="O233" s="50">
        <f t="shared" si="119"/>
        <v>0</v>
      </c>
      <c r="P233" s="50">
        <f t="shared" si="97"/>
        <v>0</v>
      </c>
      <c r="Q233" s="52"/>
    </row>
    <row r="234" spans="1:17" x14ac:dyDescent="0.2">
      <c r="B234" s="3" t="s">
        <v>109</v>
      </c>
      <c r="C234" s="3">
        <v>5</v>
      </c>
      <c r="D234">
        <v>2</v>
      </c>
      <c r="E234">
        <v>3</v>
      </c>
      <c r="F234">
        <v>2</v>
      </c>
      <c r="G234">
        <v>1</v>
      </c>
      <c r="H234">
        <v>5</v>
      </c>
      <c r="I234">
        <v>1</v>
      </c>
      <c r="J234">
        <v>4</v>
      </c>
      <c r="K234">
        <v>0</v>
      </c>
      <c r="L234">
        <v>5</v>
      </c>
      <c r="M234" s="31">
        <f t="shared" si="95"/>
        <v>5</v>
      </c>
      <c r="N234" s="30" t="str">
        <f t="shared" si="96"/>
        <v>n/a</v>
      </c>
      <c r="O234" s="21">
        <f t="shared" si="119"/>
        <v>0</v>
      </c>
      <c r="P234" s="21">
        <f t="shared" si="97"/>
        <v>0</v>
      </c>
    </row>
    <row r="235" spans="1:17" x14ac:dyDescent="0.2">
      <c r="A235" s="52" t="s">
        <v>68</v>
      </c>
      <c r="B235" s="51" t="s">
        <v>0</v>
      </c>
      <c r="C235" s="51">
        <v>20</v>
      </c>
      <c r="D235" s="52">
        <v>7</v>
      </c>
      <c r="E235" s="52">
        <v>13</v>
      </c>
      <c r="F235" s="52">
        <v>8</v>
      </c>
      <c r="G235" s="52">
        <v>7</v>
      </c>
      <c r="H235" s="52">
        <v>12</v>
      </c>
      <c r="I235" s="52">
        <v>8</v>
      </c>
      <c r="J235" s="52">
        <v>7</v>
      </c>
      <c r="K235" s="52">
        <v>12</v>
      </c>
      <c r="L235" s="52">
        <v>4</v>
      </c>
      <c r="M235" s="53">
        <f t="shared" si="95"/>
        <v>-8</v>
      </c>
      <c r="N235" s="54">
        <f t="shared" si="96"/>
        <v>-0.66666666666666663</v>
      </c>
      <c r="O235" s="50">
        <f t="shared" si="119"/>
        <v>-0.66666666666666663</v>
      </c>
      <c r="P235" s="50">
        <f t="shared" si="97"/>
        <v>-0.8</v>
      </c>
      <c r="Q235" s="52"/>
    </row>
    <row r="236" spans="1:17" x14ac:dyDescent="0.2">
      <c r="B236" s="3" t="s">
        <v>109</v>
      </c>
      <c r="C236" s="3">
        <v>20</v>
      </c>
      <c r="D236">
        <v>7</v>
      </c>
      <c r="E236">
        <v>13</v>
      </c>
      <c r="F236">
        <v>8</v>
      </c>
      <c r="G236">
        <v>6</v>
      </c>
      <c r="H236">
        <v>8</v>
      </c>
      <c r="I236">
        <v>3</v>
      </c>
      <c r="J236">
        <v>5</v>
      </c>
      <c r="K236">
        <v>6</v>
      </c>
      <c r="L236">
        <v>1</v>
      </c>
      <c r="M236" s="31">
        <f t="shared" si="95"/>
        <v>-5</v>
      </c>
      <c r="N236" s="30">
        <f t="shared" si="96"/>
        <v>-0.83333333333333337</v>
      </c>
      <c r="O236" s="21">
        <f t="shared" si="119"/>
        <v>-0.875</v>
      </c>
      <c r="P236" s="21">
        <f t="shared" ref="P236:P299" si="120">IFERROR((L236-C236)/C236,"n/a")</f>
        <v>-0.95</v>
      </c>
    </row>
    <row r="237" spans="1:17" x14ac:dyDescent="0.2">
      <c r="B237" s="3" t="s">
        <v>110</v>
      </c>
      <c r="C237" s="3">
        <v>0</v>
      </c>
      <c r="D237">
        <v>0</v>
      </c>
      <c r="E237">
        <v>0</v>
      </c>
      <c r="F237">
        <v>0</v>
      </c>
      <c r="G237">
        <v>1</v>
      </c>
      <c r="H237">
        <v>4</v>
      </c>
      <c r="I237">
        <v>5</v>
      </c>
      <c r="J237">
        <v>2</v>
      </c>
      <c r="K237">
        <v>6</v>
      </c>
      <c r="L237">
        <v>3</v>
      </c>
      <c r="M237" s="31">
        <f t="shared" ref="M237" si="121">L237-K237</f>
        <v>-3</v>
      </c>
      <c r="N237" s="30">
        <f t="shared" ref="N237" si="122">IFERROR((L237-K237)/K237,"n/a")</f>
        <v>-0.5</v>
      </c>
      <c r="O237" s="21">
        <f t="shared" ref="O237" si="123">IFERROR((L237-H237)/H237,"n/a")</f>
        <v>-0.25</v>
      </c>
      <c r="P237" s="21" t="str">
        <f t="shared" si="120"/>
        <v>n/a</v>
      </c>
    </row>
    <row r="238" spans="1:17" x14ac:dyDescent="0.2">
      <c r="A238" s="52" t="s">
        <v>183</v>
      </c>
      <c r="B238" s="51" t="s">
        <v>0</v>
      </c>
      <c r="C238" s="51">
        <v>12</v>
      </c>
      <c r="D238" s="52">
        <v>12</v>
      </c>
      <c r="E238" s="52">
        <v>9</v>
      </c>
      <c r="F238" s="52">
        <v>3</v>
      </c>
      <c r="G238" s="52">
        <v>11</v>
      </c>
      <c r="H238" s="52">
        <v>2</v>
      </c>
      <c r="I238" s="52">
        <v>2</v>
      </c>
      <c r="J238" s="52">
        <v>4</v>
      </c>
      <c r="K238" s="52">
        <v>1</v>
      </c>
      <c r="L238" s="52">
        <v>3</v>
      </c>
      <c r="M238" s="53">
        <f t="shared" si="95"/>
        <v>2</v>
      </c>
      <c r="N238" s="54">
        <f t="shared" si="96"/>
        <v>2</v>
      </c>
      <c r="O238" s="50">
        <f t="shared" si="119"/>
        <v>0.5</v>
      </c>
      <c r="P238" s="50">
        <f t="shared" si="120"/>
        <v>-0.75</v>
      </c>
      <c r="Q238" s="52"/>
    </row>
    <row r="239" spans="1:17" x14ac:dyDescent="0.2">
      <c r="B239" s="3" t="s">
        <v>108</v>
      </c>
      <c r="C239" s="3">
        <v>12</v>
      </c>
      <c r="D239">
        <v>12</v>
      </c>
      <c r="E239">
        <v>9</v>
      </c>
      <c r="F239">
        <v>3</v>
      </c>
      <c r="G239">
        <v>11</v>
      </c>
      <c r="H239">
        <v>2</v>
      </c>
      <c r="I239">
        <v>2</v>
      </c>
      <c r="J239">
        <v>4</v>
      </c>
      <c r="K239">
        <v>1</v>
      </c>
      <c r="L239">
        <v>3</v>
      </c>
      <c r="M239" s="31">
        <f t="shared" si="95"/>
        <v>2</v>
      </c>
      <c r="N239" s="30">
        <f t="shared" si="96"/>
        <v>2</v>
      </c>
      <c r="O239" s="21">
        <f t="shared" si="119"/>
        <v>0.5</v>
      </c>
      <c r="P239" s="21">
        <f t="shared" si="120"/>
        <v>-0.75</v>
      </c>
    </row>
    <row r="240" spans="1:17" x14ac:dyDescent="0.2">
      <c r="A240" s="52" t="s">
        <v>69</v>
      </c>
      <c r="B240" s="51" t="s">
        <v>0</v>
      </c>
      <c r="C240" s="51">
        <v>23</v>
      </c>
      <c r="D240" s="52">
        <v>24</v>
      </c>
      <c r="E240" s="52">
        <v>23</v>
      </c>
      <c r="F240" s="52">
        <v>19</v>
      </c>
      <c r="G240" s="52">
        <v>18</v>
      </c>
      <c r="H240" s="52">
        <v>13</v>
      </c>
      <c r="I240" s="52">
        <v>18</v>
      </c>
      <c r="J240" s="52">
        <v>17</v>
      </c>
      <c r="K240" s="52">
        <v>10</v>
      </c>
      <c r="L240" s="52">
        <v>17</v>
      </c>
      <c r="M240" s="53">
        <f t="shared" si="95"/>
        <v>7</v>
      </c>
      <c r="N240" s="54">
        <f t="shared" si="96"/>
        <v>0.7</v>
      </c>
      <c r="O240" s="50">
        <f t="shared" si="119"/>
        <v>0.30769230769230771</v>
      </c>
      <c r="P240" s="50">
        <f t="shared" si="120"/>
        <v>-0.2608695652173913</v>
      </c>
      <c r="Q240" s="52"/>
    </row>
    <row r="241" spans="1:17" x14ac:dyDescent="0.2">
      <c r="B241" s="3" t="s">
        <v>169</v>
      </c>
      <c r="C241" s="3">
        <v>3</v>
      </c>
      <c r="D241">
        <v>5</v>
      </c>
      <c r="E241">
        <v>3</v>
      </c>
      <c r="F241">
        <v>4</v>
      </c>
      <c r="G241">
        <v>4</v>
      </c>
      <c r="H241">
        <v>0</v>
      </c>
      <c r="I241">
        <v>5</v>
      </c>
      <c r="J241">
        <v>3</v>
      </c>
      <c r="K241">
        <v>2</v>
      </c>
      <c r="L241">
        <v>4</v>
      </c>
      <c r="M241" s="31">
        <f t="shared" si="95"/>
        <v>2</v>
      </c>
      <c r="N241" s="30">
        <f t="shared" si="96"/>
        <v>1</v>
      </c>
      <c r="O241" s="21" t="str">
        <f t="shared" si="119"/>
        <v>n/a</v>
      </c>
      <c r="P241" s="21">
        <f t="shared" si="120"/>
        <v>0.33333333333333331</v>
      </c>
    </row>
    <row r="242" spans="1:17" x14ac:dyDescent="0.2">
      <c r="B242" s="3" t="s">
        <v>108</v>
      </c>
      <c r="C242" s="3">
        <v>4</v>
      </c>
      <c r="D242">
        <v>6</v>
      </c>
      <c r="E242">
        <v>7</v>
      </c>
      <c r="F242">
        <v>6</v>
      </c>
      <c r="G242">
        <v>4</v>
      </c>
      <c r="H242">
        <v>4</v>
      </c>
      <c r="I242">
        <v>6</v>
      </c>
      <c r="J242">
        <v>5</v>
      </c>
      <c r="K242">
        <v>1</v>
      </c>
      <c r="L242">
        <v>4</v>
      </c>
      <c r="M242" s="31">
        <f t="shared" si="95"/>
        <v>3</v>
      </c>
      <c r="N242" s="30">
        <f t="shared" si="96"/>
        <v>3</v>
      </c>
      <c r="O242" s="21">
        <f t="shared" si="119"/>
        <v>0</v>
      </c>
      <c r="P242" s="21">
        <f t="shared" si="120"/>
        <v>0</v>
      </c>
    </row>
    <row r="243" spans="1:17" x14ac:dyDescent="0.2">
      <c r="B243" s="3" t="s">
        <v>109</v>
      </c>
      <c r="C243" s="3">
        <v>16</v>
      </c>
      <c r="D243">
        <v>13</v>
      </c>
      <c r="E243">
        <v>13</v>
      </c>
      <c r="F243">
        <v>9</v>
      </c>
      <c r="G243">
        <v>10</v>
      </c>
      <c r="H243">
        <v>9</v>
      </c>
      <c r="I243">
        <v>7</v>
      </c>
      <c r="J243">
        <v>9</v>
      </c>
      <c r="K243">
        <v>7</v>
      </c>
      <c r="L243">
        <v>9</v>
      </c>
      <c r="M243" s="31">
        <f t="shared" si="95"/>
        <v>2</v>
      </c>
      <c r="N243" s="30">
        <f t="shared" si="96"/>
        <v>0.2857142857142857</v>
      </c>
      <c r="O243" s="21">
        <f t="shared" si="119"/>
        <v>0</v>
      </c>
      <c r="P243" s="21">
        <f t="shared" si="120"/>
        <v>-0.4375</v>
      </c>
    </row>
    <row r="244" spans="1:17" x14ac:dyDescent="0.2">
      <c r="A244" s="52" t="s">
        <v>70</v>
      </c>
      <c r="B244" s="51" t="s">
        <v>0</v>
      </c>
      <c r="C244" s="51">
        <v>0</v>
      </c>
      <c r="D244" s="52">
        <v>3</v>
      </c>
      <c r="E244" s="52">
        <v>2</v>
      </c>
      <c r="F244" s="52">
        <v>3</v>
      </c>
      <c r="G244" s="52">
        <v>2</v>
      </c>
      <c r="H244" s="52">
        <v>3</v>
      </c>
      <c r="I244" s="52">
        <v>1</v>
      </c>
      <c r="J244" s="52">
        <v>1</v>
      </c>
      <c r="K244" s="52">
        <v>1</v>
      </c>
      <c r="L244" s="52">
        <v>1</v>
      </c>
      <c r="M244" s="53">
        <f t="shared" si="95"/>
        <v>0</v>
      </c>
      <c r="N244" s="54">
        <f t="shared" si="96"/>
        <v>0</v>
      </c>
      <c r="O244" s="50">
        <f t="shared" si="119"/>
        <v>-0.66666666666666663</v>
      </c>
      <c r="P244" s="50" t="str">
        <f t="shared" si="120"/>
        <v>n/a</v>
      </c>
      <c r="Q244" s="52"/>
    </row>
    <row r="245" spans="1:17" x14ac:dyDescent="0.2">
      <c r="B245" s="3" t="s">
        <v>109</v>
      </c>
      <c r="C245" s="3">
        <v>0</v>
      </c>
      <c r="D245">
        <v>3</v>
      </c>
      <c r="E245">
        <v>2</v>
      </c>
      <c r="F245">
        <v>3</v>
      </c>
      <c r="G245">
        <v>2</v>
      </c>
      <c r="H245">
        <v>3</v>
      </c>
      <c r="I245">
        <v>1</v>
      </c>
      <c r="J245">
        <v>1</v>
      </c>
      <c r="K245">
        <v>1</v>
      </c>
      <c r="L245">
        <v>1</v>
      </c>
      <c r="M245" s="31">
        <f t="shared" si="95"/>
        <v>0</v>
      </c>
      <c r="N245" s="30">
        <f t="shared" si="96"/>
        <v>0</v>
      </c>
      <c r="O245" s="21">
        <f t="shared" si="119"/>
        <v>-0.66666666666666663</v>
      </c>
      <c r="P245" s="21" t="str">
        <f t="shared" si="120"/>
        <v>n/a</v>
      </c>
    </row>
    <row r="246" spans="1:17" x14ac:dyDescent="0.2">
      <c r="A246" s="52" t="s">
        <v>129</v>
      </c>
      <c r="B246" s="51" t="s">
        <v>0</v>
      </c>
      <c r="C246" s="51">
        <v>0</v>
      </c>
      <c r="D246" s="52">
        <v>0</v>
      </c>
      <c r="E246" s="52">
        <v>0</v>
      </c>
      <c r="F246" s="52">
        <v>0</v>
      </c>
      <c r="G246" s="52">
        <v>1</v>
      </c>
      <c r="H246" s="52">
        <v>3</v>
      </c>
      <c r="I246" s="52">
        <v>4</v>
      </c>
      <c r="J246" s="52">
        <v>5</v>
      </c>
      <c r="K246" s="52">
        <v>6</v>
      </c>
      <c r="L246" s="52">
        <v>5</v>
      </c>
      <c r="M246" s="53">
        <f t="shared" ref="M246:M249" si="124">L246-K246</f>
        <v>-1</v>
      </c>
      <c r="N246" s="54">
        <f t="shared" ref="N246:N249" si="125">IFERROR((L246-K246)/K246,"n/a")</f>
        <v>-0.16666666666666666</v>
      </c>
      <c r="O246" s="50">
        <f t="shared" ref="O246:O249" si="126">IFERROR((L246-H246)/H246,"n/a")</f>
        <v>0.66666666666666663</v>
      </c>
      <c r="P246" s="50" t="str">
        <f t="shared" si="120"/>
        <v>n/a</v>
      </c>
      <c r="Q246" s="52"/>
    </row>
    <row r="247" spans="1:17" x14ac:dyDescent="0.2">
      <c r="B247" s="3" t="s">
        <v>108</v>
      </c>
      <c r="C247" s="3">
        <v>0</v>
      </c>
      <c r="D247">
        <v>0</v>
      </c>
      <c r="E247">
        <v>0</v>
      </c>
      <c r="F247">
        <v>0</v>
      </c>
      <c r="G247">
        <v>0</v>
      </c>
      <c r="H247">
        <v>1</v>
      </c>
      <c r="I247">
        <v>0</v>
      </c>
      <c r="J247">
        <v>1</v>
      </c>
      <c r="K247">
        <v>3</v>
      </c>
      <c r="L247">
        <v>2</v>
      </c>
      <c r="M247" s="31">
        <f t="shared" ref="M247:M248" si="127">L247-K247</f>
        <v>-1</v>
      </c>
      <c r="N247" s="30">
        <f t="shared" ref="N247:N248" si="128">IFERROR((L247-K247)/K247,"n/a")</f>
        <v>-0.33333333333333331</v>
      </c>
      <c r="O247" s="21">
        <f t="shared" ref="O247:O248" si="129">IFERROR((L247-H247)/H247,"n/a")</f>
        <v>1</v>
      </c>
      <c r="P247" s="21" t="str">
        <f t="shared" si="120"/>
        <v>n/a</v>
      </c>
    </row>
    <row r="248" spans="1:17" x14ac:dyDescent="0.2">
      <c r="B248" s="3" t="s">
        <v>109</v>
      </c>
      <c r="C248" s="3">
        <v>0</v>
      </c>
      <c r="D248">
        <v>0</v>
      </c>
      <c r="E248">
        <v>0</v>
      </c>
      <c r="F248">
        <v>0</v>
      </c>
      <c r="G248">
        <v>0</v>
      </c>
      <c r="H248">
        <v>1</v>
      </c>
      <c r="I248">
        <v>0</v>
      </c>
      <c r="J248">
        <v>2</v>
      </c>
      <c r="K248">
        <v>1</v>
      </c>
      <c r="L248">
        <v>2</v>
      </c>
      <c r="M248" s="31">
        <f t="shared" si="127"/>
        <v>1</v>
      </c>
      <c r="N248" s="30">
        <f t="shared" si="128"/>
        <v>1</v>
      </c>
      <c r="O248" s="21">
        <f t="shared" si="129"/>
        <v>1</v>
      </c>
      <c r="P248" s="21" t="str">
        <f t="shared" si="120"/>
        <v>n/a</v>
      </c>
    </row>
    <row r="249" spans="1:17" x14ac:dyDescent="0.2">
      <c r="B249" s="3" t="s">
        <v>110</v>
      </c>
      <c r="C249" s="3">
        <v>0</v>
      </c>
      <c r="D249">
        <v>0</v>
      </c>
      <c r="E249">
        <v>0</v>
      </c>
      <c r="F249">
        <v>0</v>
      </c>
      <c r="G249">
        <v>1</v>
      </c>
      <c r="H249">
        <v>1</v>
      </c>
      <c r="I249">
        <v>4</v>
      </c>
      <c r="J249">
        <v>2</v>
      </c>
      <c r="K249">
        <v>2</v>
      </c>
      <c r="L249">
        <v>1</v>
      </c>
      <c r="M249" s="31">
        <f t="shared" si="124"/>
        <v>-1</v>
      </c>
      <c r="N249" s="30">
        <f t="shared" si="125"/>
        <v>-0.5</v>
      </c>
      <c r="O249" s="21">
        <f t="shared" si="126"/>
        <v>0</v>
      </c>
      <c r="P249" s="21" t="str">
        <f t="shared" si="120"/>
        <v>n/a</v>
      </c>
    </row>
    <row r="250" spans="1:17" x14ac:dyDescent="0.2">
      <c r="A250" s="52" t="s">
        <v>184</v>
      </c>
      <c r="B250" s="51" t="s">
        <v>0</v>
      </c>
      <c r="C250" s="51">
        <v>1</v>
      </c>
      <c r="D250" s="52">
        <v>1</v>
      </c>
      <c r="E250" s="52">
        <v>0</v>
      </c>
      <c r="F250" s="52">
        <v>2</v>
      </c>
      <c r="G250" s="52">
        <v>2</v>
      </c>
      <c r="H250" s="52">
        <v>2</v>
      </c>
      <c r="I250" s="52">
        <v>0</v>
      </c>
      <c r="J250" s="52">
        <v>0</v>
      </c>
      <c r="K250" s="52">
        <v>1</v>
      </c>
      <c r="L250" s="52">
        <v>1</v>
      </c>
      <c r="M250" s="53">
        <f t="shared" si="95"/>
        <v>0</v>
      </c>
      <c r="N250" s="54">
        <f t="shared" si="96"/>
        <v>0</v>
      </c>
      <c r="O250" s="50">
        <f t="shared" si="119"/>
        <v>-0.5</v>
      </c>
      <c r="P250" s="50">
        <f t="shared" si="120"/>
        <v>0</v>
      </c>
      <c r="Q250" s="52"/>
    </row>
    <row r="251" spans="1:17" x14ac:dyDescent="0.2">
      <c r="B251" s="3" t="s">
        <v>109</v>
      </c>
      <c r="C251" s="3">
        <v>1</v>
      </c>
      <c r="D251">
        <v>1</v>
      </c>
      <c r="E251">
        <v>0</v>
      </c>
      <c r="F251">
        <v>2</v>
      </c>
      <c r="G251">
        <v>2</v>
      </c>
      <c r="H251">
        <v>2</v>
      </c>
      <c r="I251">
        <v>0</v>
      </c>
      <c r="J251">
        <v>0</v>
      </c>
      <c r="K251">
        <v>1</v>
      </c>
      <c r="L251">
        <v>1</v>
      </c>
      <c r="M251" s="31">
        <f t="shared" si="95"/>
        <v>0</v>
      </c>
      <c r="N251" s="30">
        <f t="shared" si="96"/>
        <v>0</v>
      </c>
      <c r="O251" s="21">
        <f t="shared" si="119"/>
        <v>-0.5</v>
      </c>
      <c r="P251" s="21">
        <f t="shared" si="120"/>
        <v>0</v>
      </c>
    </row>
    <row r="252" spans="1:17" x14ac:dyDescent="0.2">
      <c r="A252" s="52" t="s">
        <v>185</v>
      </c>
      <c r="B252" s="51" t="s">
        <v>0</v>
      </c>
      <c r="C252" s="51">
        <v>5</v>
      </c>
      <c r="D252" s="52">
        <v>6</v>
      </c>
      <c r="E252" s="52">
        <v>7</v>
      </c>
      <c r="F252" s="52">
        <v>10</v>
      </c>
      <c r="G252" s="52">
        <v>6</v>
      </c>
      <c r="H252" s="52">
        <v>11</v>
      </c>
      <c r="I252" s="52">
        <v>8</v>
      </c>
      <c r="J252" s="52">
        <v>9</v>
      </c>
      <c r="K252" s="52">
        <v>15</v>
      </c>
      <c r="L252" s="52">
        <v>7</v>
      </c>
      <c r="M252" s="53">
        <f t="shared" si="95"/>
        <v>-8</v>
      </c>
      <c r="N252" s="54">
        <f t="shared" si="96"/>
        <v>-0.53333333333333333</v>
      </c>
      <c r="O252" s="50">
        <f t="shared" si="119"/>
        <v>-0.36363636363636365</v>
      </c>
      <c r="P252" s="50">
        <f t="shared" si="120"/>
        <v>0.4</v>
      </c>
      <c r="Q252" s="52"/>
    </row>
    <row r="253" spans="1:17" x14ac:dyDescent="0.2">
      <c r="B253" s="3" t="s">
        <v>108</v>
      </c>
      <c r="C253" s="3">
        <v>0</v>
      </c>
      <c r="D253">
        <v>3</v>
      </c>
      <c r="E253">
        <v>3</v>
      </c>
      <c r="F253">
        <v>4</v>
      </c>
      <c r="G253">
        <v>3</v>
      </c>
      <c r="H253">
        <v>5</v>
      </c>
      <c r="I253">
        <v>1</v>
      </c>
      <c r="J253">
        <v>5</v>
      </c>
      <c r="K253">
        <v>4</v>
      </c>
      <c r="L253">
        <v>3</v>
      </c>
      <c r="M253" s="31">
        <f t="shared" si="95"/>
        <v>-1</v>
      </c>
      <c r="N253" s="30">
        <f t="shared" si="96"/>
        <v>-0.25</v>
      </c>
      <c r="O253" s="21">
        <f t="shared" si="119"/>
        <v>-0.4</v>
      </c>
      <c r="P253" s="21" t="str">
        <f t="shared" si="120"/>
        <v>n/a</v>
      </c>
    </row>
    <row r="254" spans="1:17" x14ac:dyDescent="0.2">
      <c r="B254" s="3" t="s">
        <v>109</v>
      </c>
      <c r="C254" s="3">
        <v>5</v>
      </c>
      <c r="D254">
        <v>3</v>
      </c>
      <c r="E254">
        <v>4</v>
      </c>
      <c r="F254">
        <v>6</v>
      </c>
      <c r="G254">
        <v>3</v>
      </c>
      <c r="H254">
        <v>6</v>
      </c>
      <c r="I254">
        <v>6</v>
      </c>
      <c r="J254">
        <v>3</v>
      </c>
      <c r="K254">
        <v>11</v>
      </c>
      <c r="L254">
        <v>4</v>
      </c>
      <c r="M254" s="31">
        <f t="shared" si="95"/>
        <v>-7</v>
      </c>
      <c r="N254" s="30">
        <f t="shared" si="96"/>
        <v>-0.63636363636363635</v>
      </c>
      <c r="O254" s="21">
        <f t="shared" si="119"/>
        <v>-0.33333333333333331</v>
      </c>
      <c r="P254" s="21">
        <f t="shared" si="120"/>
        <v>-0.2</v>
      </c>
    </row>
    <row r="255" spans="1:17" x14ac:dyDescent="0.2">
      <c r="B255" s="3" t="s">
        <v>110</v>
      </c>
      <c r="C255" s="3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1</v>
      </c>
      <c r="J255">
        <v>1</v>
      </c>
      <c r="K255">
        <v>0</v>
      </c>
      <c r="L255">
        <v>0</v>
      </c>
      <c r="M255" s="31">
        <f t="shared" ref="M255" si="130">L255-K255</f>
        <v>0</v>
      </c>
      <c r="N255" s="30" t="str">
        <f t="shared" ref="N255" si="131">IFERROR((L255-K255)/K255,"n/a")</f>
        <v>n/a</v>
      </c>
      <c r="O255" s="21" t="str">
        <f t="shared" ref="O255" si="132">IFERROR((L255-H255)/H255,"n/a")</f>
        <v>n/a</v>
      </c>
      <c r="P255" s="21" t="str">
        <f t="shared" si="120"/>
        <v>n/a</v>
      </c>
    </row>
    <row r="256" spans="1:17" x14ac:dyDescent="0.2">
      <c r="A256" s="13" t="s">
        <v>93</v>
      </c>
      <c r="D256" s="8"/>
      <c r="E256" s="8"/>
      <c r="F256" s="8"/>
      <c r="G256" s="8"/>
      <c r="H256" s="8"/>
      <c r="I256" s="8"/>
      <c r="J256" s="8"/>
      <c r="K256" s="8"/>
      <c r="L256" s="8"/>
      <c r="M256" s="84"/>
      <c r="N256" s="85"/>
      <c r="O256" s="86"/>
    </row>
    <row r="257" spans="1:17" x14ac:dyDescent="0.2">
      <c r="A257" s="52" t="s">
        <v>71</v>
      </c>
      <c r="B257" s="51" t="s">
        <v>0</v>
      </c>
      <c r="C257" s="51">
        <v>24</v>
      </c>
      <c r="D257" s="52">
        <v>25</v>
      </c>
      <c r="E257" s="52">
        <v>33</v>
      </c>
      <c r="F257" s="52">
        <v>26</v>
      </c>
      <c r="G257" s="52">
        <v>22</v>
      </c>
      <c r="H257" s="52">
        <v>32</v>
      </c>
      <c r="I257" s="52">
        <v>28</v>
      </c>
      <c r="J257" s="52">
        <v>24</v>
      </c>
      <c r="K257" s="52">
        <v>29</v>
      </c>
      <c r="L257" s="52">
        <v>27</v>
      </c>
      <c r="M257" s="53">
        <f>L257-K257</f>
        <v>-2</v>
      </c>
      <c r="N257" s="54">
        <f>IFERROR((L257-K257)/K257,"n/a")</f>
        <v>-6.8965517241379309E-2</v>
      </c>
      <c r="O257" s="50">
        <f>IFERROR((L257-H257)/H257,"n/a")</f>
        <v>-0.15625</v>
      </c>
      <c r="P257" s="50">
        <f t="shared" si="120"/>
        <v>0.125</v>
      </c>
      <c r="Q257" s="52"/>
    </row>
    <row r="258" spans="1:17" x14ac:dyDescent="0.2">
      <c r="B258" s="3" t="s">
        <v>108</v>
      </c>
      <c r="C258" s="3">
        <v>10</v>
      </c>
      <c r="D258">
        <v>7</v>
      </c>
      <c r="E258">
        <v>11</v>
      </c>
      <c r="F258">
        <v>7</v>
      </c>
      <c r="G258">
        <v>4</v>
      </c>
      <c r="H258">
        <v>8</v>
      </c>
      <c r="I258">
        <v>4</v>
      </c>
      <c r="J258">
        <v>9</v>
      </c>
      <c r="K258">
        <v>8</v>
      </c>
      <c r="L258">
        <v>10</v>
      </c>
      <c r="M258" s="31">
        <f t="shared" ref="M258:M313" si="133">L258-K258</f>
        <v>2</v>
      </c>
      <c r="N258" s="30">
        <f t="shared" ref="N258:N313" si="134">IFERROR((L258-K258)/K258,"n/a")</f>
        <v>0.25</v>
      </c>
      <c r="O258" s="21">
        <f t="shared" ref="O258:O302" si="135">IFERROR((L258-H258)/H258,"n/a")</f>
        <v>0.25</v>
      </c>
      <c r="P258" s="21">
        <f t="shared" si="120"/>
        <v>0</v>
      </c>
    </row>
    <row r="259" spans="1:17" x14ac:dyDescent="0.2">
      <c r="B259" s="3" t="s">
        <v>109</v>
      </c>
      <c r="C259" s="3">
        <v>14</v>
      </c>
      <c r="D259">
        <v>17</v>
      </c>
      <c r="E259">
        <v>19</v>
      </c>
      <c r="F259">
        <v>17</v>
      </c>
      <c r="G259">
        <v>12</v>
      </c>
      <c r="H259">
        <v>20</v>
      </c>
      <c r="I259">
        <v>18</v>
      </c>
      <c r="J259">
        <v>14</v>
      </c>
      <c r="K259">
        <v>17</v>
      </c>
      <c r="L259">
        <v>11</v>
      </c>
      <c r="M259" s="31">
        <f t="shared" si="133"/>
        <v>-6</v>
      </c>
      <c r="N259" s="30">
        <f t="shared" si="134"/>
        <v>-0.35294117647058826</v>
      </c>
      <c r="O259" s="21">
        <f t="shared" si="135"/>
        <v>-0.45</v>
      </c>
      <c r="P259" s="21">
        <f t="shared" si="120"/>
        <v>-0.21428571428571427</v>
      </c>
    </row>
    <row r="260" spans="1:17" x14ac:dyDescent="0.2">
      <c r="B260" s="3" t="s">
        <v>110</v>
      </c>
      <c r="C260" s="3">
        <v>0</v>
      </c>
      <c r="D260">
        <v>1</v>
      </c>
      <c r="E260">
        <v>3</v>
      </c>
      <c r="F260">
        <v>2</v>
      </c>
      <c r="G260">
        <v>6</v>
      </c>
      <c r="H260">
        <v>4</v>
      </c>
      <c r="I260">
        <v>6</v>
      </c>
      <c r="J260">
        <v>1</v>
      </c>
      <c r="K260">
        <v>4</v>
      </c>
      <c r="L260">
        <v>6</v>
      </c>
      <c r="M260" s="31">
        <f t="shared" si="133"/>
        <v>2</v>
      </c>
      <c r="N260" s="30">
        <f t="shared" si="134"/>
        <v>0.5</v>
      </c>
      <c r="O260" s="21">
        <f t="shared" si="135"/>
        <v>0.5</v>
      </c>
      <c r="P260" s="21" t="str">
        <f t="shared" si="120"/>
        <v>n/a</v>
      </c>
    </row>
    <row r="261" spans="1:17" x14ac:dyDescent="0.2">
      <c r="A261" s="52" t="s">
        <v>72</v>
      </c>
      <c r="B261" s="51" t="s">
        <v>0</v>
      </c>
      <c r="C261" s="51">
        <v>44</v>
      </c>
      <c r="D261" s="52">
        <v>42</v>
      </c>
      <c r="E261" s="52">
        <v>33</v>
      </c>
      <c r="F261" s="52">
        <v>44</v>
      </c>
      <c r="G261" s="52">
        <v>46</v>
      </c>
      <c r="H261" s="52">
        <v>28</v>
      </c>
      <c r="I261" s="52">
        <v>29</v>
      </c>
      <c r="J261" s="52">
        <v>37</v>
      </c>
      <c r="K261" s="52">
        <v>19</v>
      </c>
      <c r="L261" s="52">
        <v>31</v>
      </c>
      <c r="M261" s="53">
        <f t="shared" si="133"/>
        <v>12</v>
      </c>
      <c r="N261" s="54">
        <f t="shared" si="134"/>
        <v>0.63157894736842102</v>
      </c>
      <c r="O261" s="50">
        <f t="shared" si="135"/>
        <v>0.10714285714285714</v>
      </c>
      <c r="P261" s="50">
        <f t="shared" si="120"/>
        <v>-0.29545454545454547</v>
      </c>
      <c r="Q261" s="52"/>
    </row>
    <row r="262" spans="1:17" x14ac:dyDescent="0.2">
      <c r="B262" s="3" t="s">
        <v>108</v>
      </c>
      <c r="C262" s="3">
        <v>19</v>
      </c>
      <c r="D262">
        <v>5</v>
      </c>
      <c r="E262">
        <v>10</v>
      </c>
      <c r="F262">
        <v>9</v>
      </c>
      <c r="G262">
        <v>15</v>
      </c>
      <c r="H262">
        <v>5</v>
      </c>
      <c r="I262">
        <v>8</v>
      </c>
      <c r="J262">
        <v>12</v>
      </c>
      <c r="K262">
        <v>12</v>
      </c>
      <c r="L262">
        <v>10</v>
      </c>
      <c r="M262" s="31">
        <f t="shared" si="133"/>
        <v>-2</v>
      </c>
      <c r="N262" s="30">
        <f t="shared" si="134"/>
        <v>-0.16666666666666666</v>
      </c>
      <c r="O262" s="21">
        <f t="shared" si="135"/>
        <v>1</v>
      </c>
      <c r="P262" s="21">
        <f t="shared" si="120"/>
        <v>-0.47368421052631576</v>
      </c>
    </row>
    <row r="263" spans="1:17" x14ac:dyDescent="0.2">
      <c r="B263" s="3" t="s">
        <v>109</v>
      </c>
      <c r="C263" s="3">
        <v>25</v>
      </c>
      <c r="D263">
        <v>37</v>
      </c>
      <c r="E263">
        <v>23</v>
      </c>
      <c r="F263">
        <v>35</v>
      </c>
      <c r="G263">
        <v>30</v>
      </c>
      <c r="H263">
        <v>23</v>
      </c>
      <c r="I263">
        <v>21</v>
      </c>
      <c r="J263">
        <v>25</v>
      </c>
      <c r="K263">
        <v>7</v>
      </c>
      <c r="L263">
        <v>21</v>
      </c>
      <c r="M263" s="31">
        <f t="shared" si="133"/>
        <v>14</v>
      </c>
      <c r="N263" s="30">
        <f t="shared" si="134"/>
        <v>2</v>
      </c>
      <c r="O263" s="21">
        <f t="shared" si="135"/>
        <v>-8.6956521739130432E-2</v>
      </c>
      <c r="P263" s="21">
        <f t="shared" si="120"/>
        <v>-0.16</v>
      </c>
    </row>
    <row r="264" spans="1:17" x14ac:dyDescent="0.2">
      <c r="B264" s="3" t="s">
        <v>110</v>
      </c>
      <c r="C264" s="3">
        <v>0</v>
      </c>
      <c r="D264">
        <v>0</v>
      </c>
      <c r="E264">
        <v>0</v>
      </c>
      <c r="F264">
        <v>0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0</v>
      </c>
      <c r="M264" s="31">
        <f t="shared" si="133"/>
        <v>0</v>
      </c>
      <c r="N264" s="30" t="str">
        <f t="shared" si="134"/>
        <v>n/a</v>
      </c>
      <c r="O264" s="21" t="str">
        <f t="shared" si="135"/>
        <v>n/a</v>
      </c>
      <c r="P264" s="21" t="str">
        <f t="shared" si="120"/>
        <v>n/a</v>
      </c>
    </row>
    <row r="265" spans="1:17" x14ac:dyDescent="0.2">
      <c r="A265" s="52" t="s">
        <v>73</v>
      </c>
      <c r="B265" s="51" t="s">
        <v>0</v>
      </c>
      <c r="C265" s="51">
        <v>3</v>
      </c>
      <c r="D265" s="52">
        <v>12</v>
      </c>
      <c r="E265" s="52">
        <v>5</v>
      </c>
      <c r="F265" s="52">
        <v>9</v>
      </c>
      <c r="G265" s="52">
        <v>5</v>
      </c>
      <c r="H265" s="52">
        <v>5</v>
      </c>
      <c r="I265" s="52">
        <v>7</v>
      </c>
      <c r="J265" s="52">
        <v>6</v>
      </c>
      <c r="K265" s="52">
        <v>13</v>
      </c>
      <c r="L265" s="52">
        <v>9</v>
      </c>
      <c r="M265" s="53">
        <f t="shared" si="133"/>
        <v>-4</v>
      </c>
      <c r="N265" s="54">
        <f t="shared" si="134"/>
        <v>-0.30769230769230771</v>
      </c>
      <c r="O265" s="50">
        <f t="shared" si="135"/>
        <v>0.8</v>
      </c>
      <c r="P265" s="50">
        <f t="shared" si="120"/>
        <v>2</v>
      </c>
      <c r="Q265" s="52"/>
    </row>
    <row r="266" spans="1:17" x14ac:dyDescent="0.2">
      <c r="B266" s="3" t="s">
        <v>109</v>
      </c>
      <c r="C266" s="3">
        <v>3</v>
      </c>
      <c r="D266">
        <v>12</v>
      </c>
      <c r="E266">
        <v>5</v>
      </c>
      <c r="F266">
        <v>9</v>
      </c>
      <c r="G266">
        <v>5</v>
      </c>
      <c r="H266">
        <v>5</v>
      </c>
      <c r="I266">
        <v>7</v>
      </c>
      <c r="J266">
        <v>6</v>
      </c>
      <c r="K266">
        <v>13</v>
      </c>
      <c r="L266">
        <v>9</v>
      </c>
      <c r="M266" s="31">
        <f t="shared" si="133"/>
        <v>-4</v>
      </c>
      <c r="N266" s="30">
        <f t="shared" si="134"/>
        <v>-0.30769230769230771</v>
      </c>
      <c r="O266" s="21">
        <f t="shared" si="135"/>
        <v>0.8</v>
      </c>
      <c r="P266" s="21">
        <f t="shared" si="120"/>
        <v>2</v>
      </c>
    </row>
    <row r="267" spans="1:17" x14ac:dyDescent="0.2">
      <c r="A267" s="52" t="s">
        <v>74</v>
      </c>
      <c r="B267" s="51" t="s">
        <v>0</v>
      </c>
      <c r="C267" s="51">
        <v>11</v>
      </c>
      <c r="D267" s="52">
        <v>12</v>
      </c>
      <c r="E267" s="52">
        <v>11</v>
      </c>
      <c r="F267" s="52">
        <v>13</v>
      </c>
      <c r="G267" s="52">
        <v>9</v>
      </c>
      <c r="H267" s="52">
        <v>2</v>
      </c>
      <c r="I267" s="52">
        <v>6</v>
      </c>
      <c r="J267" s="52">
        <v>7</v>
      </c>
      <c r="K267" s="52">
        <v>1</v>
      </c>
      <c r="L267" s="52">
        <v>1</v>
      </c>
      <c r="M267" s="53">
        <f t="shared" si="133"/>
        <v>0</v>
      </c>
      <c r="N267" s="54">
        <f t="shared" si="134"/>
        <v>0</v>
      </c>
      <c r="O267" s="50">
        <f t="shared" si="135"/>
        <v>-0.5</v>
      </c>
      <c r="P267" s="50">
        <f t="shared" si="120"/>
        <v>-0.90909090909090906</v>
      </c>
      <c r="Q267" s="52"/>
    </row>
    <row r="268" spans="1:17" x14ac:dyDescent="0.2">
      <c r="B268" s="3" t="s">
        <v>109</v>
      </c>
      <c r="C268" s="3">
        <v>11</v>
      </c>
      <c r="D268">
        <v>12</v>
      </c>
      <c r="E268">
        <v>11</v>
      </c>
      <c r="F268">
        <v>13</v>
      </c>
      <c r="G268">
        <v>9</v>
      </c>
      <c r="H268">
        <v>2</v>
      </c>
      <c r="I268">
        <v>6</v>
      </c>
      <c r="J268">
        <v>7</v>
      </c>
      <c r="K268">
        <v>1</v>
      </c>
      <c r="L268">
        <v>1</v>
      </c>
      <c r="M268" s="31">
        <f t="shared" si="133"/>
        <v>0</v>
      </c>
      <c r="N268" s="30">
        <f t="shared" si="134"/>
        <v>0</v>
      </c>
      <c r="O268" s="21">
        <f t="shared" si="135"/>
        <v>-0.5</v>
      </c>
      <c r="P268" s="21">
        <f t="shared" si="120"/>
        <v>-0.90909090909090906</v>
      </c>
    </row>
    <row r="269" spans="1:17" x14ac:dyDescent="0.2">
      <c r="A269" s="52" t="s">
        <v>146</v>
      </c>
      <c r="B269" s="51" t="s">
        <v>0</v>
      </c>
      <c r="C269" s="51">
        <v>19</v>
      </c>
      <c r="D269" s="52">
        <v>28</v>
      </c>
      <c r="E269" s="52">
        <v>24</v>
      </c>
      <c r="F269" s="52">
        <v>31</v>
      </c>
      <c r="G269" s="52">
        <v>27</v>
      </c>
      <c r="H269" s="52">
        <v>26</v>
      </c>
      <c r="I269" s="52">
        <v>18</v>
      </c>
      <c r="J269" s="52">
        <v>13</v>
      </c>
      <c r="K269" s="52">
        <v>22</v>
      </c>
      <c r="L269" s="52">
        <v>17</v>
      </c>
      <c r="M269" s="53">
        <f t="shared" si="133"/>
        <v>-5</v>
      </c>
      <c r="N269" s="54">
        <f t="shared" si="134"/>
        <v>-0.22727272727272727</v>
      </c>
      <c r="O269" s="50">
        <f t="shared" si="135"/>
        <v>-0.34615384615384615</v>
      </c>
      <c r="P269" s="50">
        <f t="shared" si="120"/>
        <v>-0.10526315789473684</v>
      </c>
      <c r="Q269" s="52"/>
    </row>
    <row r="270" spans="1:17" x14ac:dyDescent="0.2">
      <c r="B270" s="3" t="s">
        <v>109</v>
      </c>
      <c r="C270" s="3">
        <v>19</v>
      </c>
      <c r="D270">
        <v>28</v>
      </c>
      <c r="E270">
        <v>24</v>
      </c>
      <c r="F270">
        <v>31</v>
      </c>
      <c r="G270">
        <v>27</v>
      </c>
      <c r="H270">
        <v>26</v>
      </c>
      <c r="I270">
        <v>18</v>
      </c>
      <c r="J270">
        <v>13</v>
      </c>
      <c r="K270">
        <v>22</v>
      </c>
      <c r="L270">
        <v>17</v>
      </c>
      <c r="M270" s="31">
        <f t="shared" si="133"/>
        <v>-5</v>
      </c>
      <c r="N270" s="30">
        <f t="shared" si="134"/>
        <v>-0.22727272727272727</v>
      </c>
      <c r="O270" s="21">
        <f t="shared" si="135"/>
        <v>-0.34615384615384615</v>
      </c>
      <c r="P270" s="21">
        <f t="shared" si="120"/>
        <v>-0.10526315789473684</v>
      </c>
    </row>
    <row r="271" spans="1:17" x14ac:dyDescent="0.2">
      <c r="A271" s="52" t="s">
        <v>186</v>
      </c>
      <c r="B271" s="51" t="s">
        <v>0</v>
      </c>
      <c r="C271" s="51">
        <v>2</v>
      </c>
      <c r="D271" s="52">
        <v>2</v>
      </c>
      <c r="E271" s="52">
        <v>9</v>
      </c>
      <c r="F271" s="52">
        <v>7</v>
      </c>
      <c r="G271" s="52">
        <v>5</v>
      </c>
      <c r="H271" s="52">
        <v>8</v>
      </c>
      <c r="I271" s="52">
        <v>4</v>
      </c>
      <c r="J271" s="52">
        <v>5</v>
      </c>
      <c r="K271" s="52">
        <v>4</v>
      </c>
      <c r="L271" s="52">
        <v>6</v>
      </c>
      <c r="M271" s="53">
        <f t="shared" si="133"/>
        <v>2</v>
      </c>
      <c r="N271" s="54">
        <f t="shared" si="134"/>
        <v>0.5</v>
      </c>
      <c r="O271" s="50">
        <f t="shared" si="135"/>
        <v>-0.25</v>
      </c>
      <c r="P271" s="50">
        <f t="shared" si="120"/>
        <v>2</v>
      </c>
      <c r="Q271" s="52"/>
    </row>
    <row r="272" spans="1:17" x14ac:dyDescent="0.2">
      <c r="B272" s="3" t="s">
        <v>109</v>
      </c>
      <c r="C272" s="3">
        <v>2</v>
      </c>
      <c r="D272">
        <v>2</v>
      </c>
      <c r="E272">
        <v>9</v>
      </c>
      <c r="F272">
        <v>7</v>
      </c>
      <c r="G272">
        <v>5</v>
      </c>
      <c r="H272">
        <v>8</v>
      </c>
      <c r="I272">
        <v>4</v>
      </c>
      <c r="J272">
        <v>5</v>
      </c>
      <c r="K272">
        <v>4</v>
      </c>
      <c r="L272">
        <v>6</v>
      </c>
      <c r="M272" s="31">
        <f t="shared" si="133"/>
        <v>2</v>
      </c>
      <c r="N272" s="30">
        <f t="shared" si="134"/>
        <v>0.5</v>
      </c>
      <c r="O272" s="21">
        <f t="shared" si="135"/>
        <v>-0.25</v>
      </c>
      <c r="P272" s="21">
        <f t="shared" si="120"/>
        <v>2</v>
      </c>
    </row>
    <row r="273" spans="1:17" x14ac:dyDescent="0.2">
      <c r="A273" s="52" t="s">
        <v>75</v>
      </c>
      <c r="B273" s="51" t="s">
        <v>0</v>
      </c>
      <c r="C273" s="51">
        <v>104</v>
      </c>
      <c r="D273" s="52">
        <v>115</v>
      </c>
      <c r="E273" s="52">
        <v>98</v>
      </c>
      <c r="F273" s="52">
        <v>110</v>
      </c>
      <c r="G273" s="52">
        <v>97</v>
      </c>
      <c r="H273" s="52">
        <v>88</v>
      </c>
      <c r="I273" s="52">
        <v>98</v>
      </c>
      <c r="J273" s="52">
        <v>87</v>
      </c>
      <c r="K273" s="52">
        <v>95</v>
      </c>
      <c r="L273" s="52">
        <v>89</v>
      </c>
      <c r="M273" s="53">
        <f t="shared" si="133"/>
        <v>-6</v>
      </c>
      <c r="N273" s="54">
        <f t="shared" si="134"/>
        <v>-6.3157894736842107E-2</v>
      </c>
      <c r="O273" s="50">
        <f t="shared" si="135"/>
        <v>1.1363636363636364E-2</v>
      </c>
      <c r="P273" s="50">
        <f t="shared" si="120"/>
        <v>-0.14423076923076922</v>
      </c>
      <c r="Q273" s="52"/>
    </row>
    <row r="274" spans="1:17" x14ac:dyDescent="0.2">
      <c r="B274" s="3" t="s">
        <v>108</v>
      </c>
      <c r="C274" s="3">
        <v>20</v>
      </c>
      <c r="D274">
        <v>25</v>
      </c>
      <c r="E274">
        <v>11</v>
      </c>
      <c r="F274">
        <v>18</v>
      </c>
      <c r="G274">
        <v>9</v>
      </c>
      <c r="H274">
        <v>13</v>
      </c>
      <c r="I274">
        <v>18</v>
      </c>
      <c r="J274">
        <v>13</v>
      </c>
      <c r="K274">
        <v>19</v>
      </c>
      <c r="L274">
        <v>16</v>
      </c>
      <c r="M274" s="31">
        <f t="shared" si="133"/>
        <v>-3</v>
      </c>
      <c r="N274" s="30">
        <f t="shared" si="134"/>
        <v>-0.15789473684210525</v>
      </c>
      <c r="O274" s="21">
        <f t="shared" si="135"/>
        <v>0.23076923076923078</v>
      </c>
      <c r="P274" s="21">
        <f t="shared" si="120"/>
        <v>-0.2</v>
      </c>
    </row>
    <row r="275" spans="1:17" x14ac:dyDescent="0.2">
      <c r="B275" s="3" t="s">
        <v>109</v>
      </c>
      <c r="C275" s="3">
        <v>84</v>
      </c>
      <c r="D275">
        <v>90</v>
      </c>
      <c r="E275">
        <v>87</v>
      </c>
      <c r="F275">
        <v>92</v>
      </c>
      <c r="G275">
        <v>88</v>
      </c>
      <c r="H275">
        <v>75</v>
      </c>
      <c r="I275">
        <v>80</v>
      </c>
      <c r="J275">
        <v>74</v>
      </c>
      <c r="K275">
        <v>76</v>
      </c>
      <c r="L275">
        <v>73</v>
      </c>
      <c r="M275" s="31">
        <f t="shared" si="133"/>
        <v>-3</v>
      </c>
      <c r="N275" s="30">
        <f t="shared" si="134"/>
        <v>-3.9473684210526314E-2</v>
      </c>
      <c r="O275" s="21">
        <f t="shared" si="135"/>
        <v>-2.6666666666666668E-2</v>
      </c>
      <c r="P275" s="21">
        <f t="shared" si="120"/>
        <v>-0.13095238095238096</v>
      </c>
    </row>
    <row r="276" spans="1:17" x14ac:dyDescent="0.2">
      <c r="A276" s="52" t="s">
        <v>114</v>
      </c>
      <c r="B276" s="51" t="s">
        <v>0</v>
      </c>
      <c r="C276" s="51">
        <v>0</v>
      </c>
      <c r="D276" s="52">
        <v>3</v>
      </c>
      <c r="E276" s="52">
        <v>5</v>
      </c>
      <c r="F276" s="52">
        <v>7</v>
      </c>
      <c r="G276" s="52">
        <v>7</v>
      </c>
      <c r="H276" s="52">
        <v>1</v>
      </c>
      <c r="I276" s="52">
        <v>10</v>
      </c>
      <c r="J276" s="52">
        <v>14</v>
      </c>
      <c r="K276" s="52">
        <v>12</v>
      </c>
      <c r="L276" s="52">
        <v>26</v>
      </c>
      <c r="M276" s="53">
        <f t="shared" si="133"/>
        <v>14</v>
      </c>
      <c r="N276" s="54">
        <f t="shared" si="134"/>
        <v>1.1666666666666667</v>
      </c>
      <c r="O276" s="50">
        <f t="shared" si="135"/>
        <v>25</v>
      </c>
      <c r="P276" s="50" t="str">
        <f t="shared" si="120"/>
        <v>n/a</v>
      </c>
      <c r="Q276" s="52"/>
    </row>
    <row r="277" spans="1:17" x14ac:dyDescent="0.2">
      <c r="B277" s="3" t="s">
        <v>109</v>
      </c>
      <c r="C277" s="3">
        <v>0</v>
      </c>
      <c r="D277">
        <v>3</v>
      </c>
      <c r="E277">
        <v>5</v>
      </c>
      <c r="F277">
        <v>7</v>
      </c>
      <c r="G277">
        <v>7</v>
      </c>
      <c r="H277">
        <v>1</v>
      </c>
      <c r="I277">
        <v>10</v>
      </c>
      <c r="J277">
        <v>14</v>
      </c>
      <c r="K277">
        <v>12</v>
      </c>
      <c r="L277">
        <v>26</v>
      </c>
      <c r="M277" s="31">
        <f t="shared" si="133"/>
        <v>14</v>
      </c>
      <c r="N277" s="30">
        <f t="shared" si="134"/>
        <v>1.1666666666666667</v>
      </c>
      <c r="O277" s="21">
        <f t="shared" si="135"/>
        <v>25</v>
      </c>
      <c r="P277" s="21" t="str">
        <f t="shared" si="120"/>
        <v>n/a</v>
      </c>
    </row>
    <row r="278" spans="1:17" x14ac:dyDescent="0.2">
      <c r="A278" s="52" t="s">
        <v>118</v>
      </c>
      <c r="B278" s="51" t="s">
        <v>0</v>
      </c>
      <c r="C278" s="51">
        <v>0</v>
      </c>
      <c r="D278" s="52">
        <v>0</v>
      </c>
      <c r="E278" s="52">
        <v>0</v>
      </c>
      <c r="F278" s="52">
        <v>3</v>
      </c>
      <c r="G278" s="52">
        <v>2</v>
      </c>
      <c r="H278" s="52">
        <v>8</v>
      </c>
      <c r="I278" s="52">
        <v>13</v>
      </c>
      <c r="J278" s="52">
        <v>10</v>
      </c>
      <c r="K278" s="52">
        <v>8</v>
      </c>
      <c r="L278" s="52">
        <v>9</v>
      </c>
      <c r="M278" s="53">
        <f t="shared" si="133"/>
        <v>1</v>
      </c>
      <c r="N278" s="54">
        <f t="shared" si="134"/>
        <v>0.125</v>
      </c>
      <c r="O278" s="50">
        <f t="shared" si="135"/>
        <v>0.125</v>
      </c>
      <c r="P278" s="50" t="str">
        <f t="shared" si="120"/>
        <v>n/a</v>
      </c>
      <c r="Q278" s="52"/>
    </row>
    <row r="279" spans="1:17" x14ac:dyDescent="0.2">
      <c r="B279" s="3" t="s">
        <v>109</v>
      </c>
      <c r="C279" s="3">
        <v>0</v>
      </c>
      <c r="D279">
        <v>0</v>
      </c>
      <c r="E279">
        <v>0</v>
      </c>
      <c r="F279">
        <v>3</v>
      </c>
      <c r="G279">
        <v>2</v>
      </c>
      <c r="H279">
        <v>8</v>
      </c>
      <c r="I279">
        <v>13</v>
      </c>
      <c r="J279">
        <v>10</v>
      </c>
      <c r="K279">
        <v>8</v>
      </c>
      <c r="L279">
        <v>9</v>
      </c>
      <c r="M279" s="31">
        <f t="shared" si="133"/>
        <v>1</v>
      </c>
      <c r="N279" s="30">
        <f t="shared" si="134"/>
        <v>0.125</v>
      </c>
      <c r="O279" s="21">
        <f t="shared" si="135"/>
        <v>0.125</v>
      </c>
      <c r="P279" s="21" t="str">
        <f t="shared" si="120"/>
        <v>n/a</v>
      </c>
    </row>
    <row r="280" spans="1:17" x14ac:dyDescent="0.2">
      <c r="A280" s="52" t="s">
        <v>76</v>
      </c>
      <c r="B280" s="51" t="s">
        <v>0</v>
      </c>
      <c r="C280" s="51">
        <v>17</v>
      </c>
      <c r="D280" s="52">
        <v>20</v>
      </c>
      <c r="E280" s="52">
        <v>18</v>
      </c>
      <c r="F280" s="52">
        <v>27</v>
      </c>
      <c r="G280" s="52">
        <v>26</v>
      </c>
      <c r="H280" s="52">
        <v>33</v>
      </c>
      <c r="I280" s="52">
        <v>23</v>
      </c>
      <c r="J280" s="52">
        <v>25</v>
      </c>
      <c r="K280" s="52">
        <v>22</v>
      </c>
      <c r="L280" s="52">
        <v>26</v>
      </c>
      <c r="M280" s="53">
        <f t="shared" si="133"/>
        <v>4</v>
      </c>
      <c r="N280" s="54">
        <f t="shared" si="134"/>
        <v>0.18181818181818182</v>
      </c>
      <c r="O280" s="50">
        <f>IFERROR((L280-H280)/H280,"n/a")</f>
        <v>-0.21212121212121213</v>
      </c>
      <c r="P280" s="50">
        <f t="shared" si="120"/>
        <v>0.52941176470588236</v>
      </c>
      <c r="Q280" s="52"/>
    </row>
    <row r="281" spans="1:17" x14ac:dyDescent="0.2">
      <c r="B281" s="3" t="s">
        <v>109</v>
      </c>
      <c r="C281" s="3">
        <v>17</v>
      </c>
      <c r="D281">
        <v>20</v>
      </c>
      <c r="E281">
        <v>18</v>
      </c>
      <c r="F281">
        <v>27</v>
      </c>
      <c r="G281">
        <v>26</v>
      </c>
      <c r="H281">
        <v>33</v>
      </c>
      <c r="I281">
        <v>23</v>
      </c>
      <c r="J281">
        <v>25</v>
      </c>
      <c r="K281">
        <v>22</v>
      </c>
      <c r="L281">
        <v>26</v>
      </c>
      <c r="M281" s="31">
        <f t="shared" si="133"/>
        <v>4</v>
      </c>
      <c r="N281" s="30">
        <f t="shared" si="134"/>
        <v>0.18181818181818182</v>
      </c>
      <c r="O281" s="21">
        <f t="shared" si="135"/>
        <v>-0.21212121212121213</v>
      </c>
      <c r="P281" s="21">
        <f t="shared" si="120"/>
        <v>0.52941176470588236</v>
      </c>
    </row>
    <row r="282" spans="1:17" x14ac:dyDescent="0.2">
      <c r="A282" s="52" t="s">
        <v>77</v>
      </c>
      <c r="B282" s="51" t="s">
        <v>0</v>
      </c>
      <c r="C282" s="51">
        <v>110</v>
      </c>
      <c r="D282" s="52">
        <v>160</v>
      </c>
      <c r="E282" s="52">
        <v>143</v>
      </c>
      <c r="F282" s="52">
        <v>159</v>
      </c>
      <c r="G282" s="52">
        <v>174</v>
      </c>
      <c r="H282" s="52">
        <v>140</v>
      </c>
      <c r="I282" s="52">
        <v>133</v>
      </c>
      <c r="J282" s="52">
        <v>153</v>
      </c>
      <c r="K282" s="52">
        <v>140</v>
      </c>
      <c r="L282" s="52">
        <v>137</v>
      </c>
      <c r="M282" s="53">
        <f t="shared" si="133"/>
        <v>-3</v>
      </c>
      <c r="N282" s="54">
        <f t="shared" si="134"/>
        <v>-2.1428571428571429E-2</v>
      </c>
      <c r="O282" s="50">
        <f t="shared" si="135"/>
        <v>-2.1428571428571429E-2</v>
      </c>
      <c r="P282" s="50">
        <f t="shared" si="120"/>
        <v>0.24545454545454545</v>
      </c>
      <c r="Q282" s="52"/>
    </row>
    <row r="283" spans="1:17" x14ac:dyDescent="0.2">
      <c r="B283" s="3" t="s">
        <v>108</v>
      </c>
      <c r="C283" s="3">
        <v>17</v>
      </c>
      <c r="D283">
        <v>16</v>
      </c>
      <c r="E283">
        <v>8</v>
      </c>
      <c r="F283">
        <v>12</v>
      </c>
      <c r="G283">
        <v>8</v>
      </c>
      <c r="H283">
        <v>5</v>
      </c>
      <c r="I283">
        <v>6</v>
      </c>
      <c r="J283">
        <v>6</v>
      </c>
      <c r="K283">
        <v>3</v>
      </c>
      <c r="L283">
        <v>5</v>
      </c>
      <c r="M283" s="31">
        <f t="shared" si="133"/>
        <v>2</v>
      </c>
      <c r="N283" s="30">
        <f t="shared" si="134"/>
        <v>0.66666666666666663</v>
      </c>
      <c r="O283" s="21">
        <f t="shared" si="135"/>
        <v>0</v>
      </c>
      <c r="P283" s="21">
        <f t="shared" si="120"/>
        <v>-0.70588235294117652</v>
      </c>
    </row>
    <row r="284" spans="1:17" x14ac:dyDescent="0.2">
      <c r="B284" s="3" t="s">
        <v>109</v>
      </c>
      <c r="C284" s="3">
        <v>85</v>
      </c>
      <c r="D284">
        <v>128</v>
      </c>
      <c r="E284">
        <v>125</v>
      </c>
      <c r="F284">
        <v>128</v>
      </c>
      <c r="G284">
        <v>153</v>
      </c>
      <c r="H284">
        <v>125</v>
      </c>
      <c r="I284">
        <v>120</v>
      </c>
      <c r="J284">
        <v>136</v>
      </c>
      <c r="K284">
        <v>133</v>
      </c>
      <c r="L284">
        <v>131</v>
      </c>
      <c r="M284" s="31">
        <f t="shared" si="133"/>
        <v>-2</v>
      </c>
      <c r="N284" s="30">
        <f t="shared" si="134"/>
        <v>-1.5037593984962405E-2</v>
      </c>
      <c r="O284" s="21">
        <f t="shared" si="135"/>
        <v>4.8000000000000001E-2</v>
      </c>
      <c r="P284" s="21">
        <f t="shared" si="120"/>
        <v>0.54117647058823526</v>
      </c>
    </row>
    <row r="285" spans="1:17" x14ac:dyDescent="0.2">
      <c r="B285" s="3" t="s">
        <v>110</v>
      </c>
      <c r="C285" s="3">
        <v>8</v>
      </c>
      <c r="D285">
        <v>16</v>
      </c>
      <c r="E285">
        <v>10</v>
      </c>
      <c r="F285">
        <v>19</v>
      </c>
      <c r="G285">
        <v>13</v>
      </c>
      <c r="H285">
        <v>10</v>
      </c>
      <c r="I285">
        <v>7</v>
      </c>
      <c r="J285">
        <v>11</v>
      </c>
      <c r="K285">
        <v>4</v>
      </c>
      <c r="L285">
        <v>1</v>
      </c>
      <c r="M285" s="31">
        <f t="shared" si="133"/>
        <v>-3</v>
      </c>
      <c r="N285" s="30">
        <f t="shared" si="134"/>
        <v>-0.75</v>
      </c>
      <c r="O285" s="21">
        <f t="shared" si="135"/>
        <v>-0.9</v>
      </c>
      <c r="P285" s="21">
        <f t="shared" si="120"/>
        <v>-0.875</v>
      </c>
    </row>
    <row r="286" spans="1:17" x14ac:dyDescent="0.2">
      <c r="A286" s="52" t="s">
        <v>148</v>
      </c>
      <c r="B286" s="51" t="s">
        <v>0</v>
      </c>
      <c r="C286" s="51">
        <v>2</v>
      </c>
      <c r="D286" s="52">
        <v>5</v>
      </c>
      <c r="E286" s="52">
        <v>2</v>
      </c>
      <c r="F286" s="52">
        <v>5</v>
      </c>
      <c r="G286" s="52">
        <v>2</v>
      </c>
      <c r="H286" s="52">
        <v>5</v>
      </c>
      <c r="I286" s="52">
        <v>2</v>
      </c>
      <c r="J286" s="52">
        <v>6</v>
      </c>
      <c r="K286" s="52">
        <v>1</v>
      </c>
      <c r="L286" s="52">
        <v>5</v>
      </c>
      <c r="M286" s="53">
        <f t="shared" si="133"/>
        <v>4</v>
      </c>
      <c r="N286" s="54">
        <f t="shared" si="134"/>
        <v>4</v>
      </c>
      <c r="O286" s="50">
        <f t="shared" si="135"/>
        <v>0</v>
      </c>
      <c r="P286" s="50">
        <f t="shared" si="120"/>
        <v>1.5</v>
      </c>
      <c r="Q286" s="52"/>
    </row>
    <row r="287" spans="1:17" x14ac:dyDescent="0.2">
      <c r="B287" s="3" t="s">
        <v>169</v>
      </c>
      <c r="C287" s="3">
        <v>2</v>
      </c>
      <c r="D287">
        <v>5</v>
      </c>
      <c r="E287">
        <v>2</v>
      </c>
      <c r="F287">
        <v>5</v>
      </c>
      <c r="G287">
        <v>2</v>
      </c>
      <c r="H287">
        <v>5</v>
      </c>
      <c r="I287">
        <v>2</v>
      </c>
      <c r="J287">
        <v>6</v>
      </c>
      <c r="K287">
        <v>1</v>
      </c>
      <c r="L287">
        <v>5</v>
      </c>
      <c r="M287" s="31">
        <f t="shared" si="133"/>
        <v>4</v>
      </c>
      <c r="N287" s="30">
        <f t="shared" si="134"/>
        <v>4</v>
      </c>
      <c r="O287" s="21">
        <f t="shared" si="135"/>
        <v>0</v>
      </c>
      <c r="P287" s="21">
        <f t="shared" si="120"/>
        <v>1.5</v>
      </c>
    </row>
    <row r="288" spans="1:17" x14ac:dyDescent="0.2">
      <c r="A288" s="52" t="s">
        <v>147</v>
      </c>
      <c r="B288" s="51" t="s">
        <v>0</v>
      </c>
      <c r="C288" s="51">
        <v>4</v>
      </c>
      <c r="D288" s="52">
        <v>5</v>
      </c>
      <c r="E288" s="52">
        <v>5</v>
      </c>
      <c r="F288" s="52">
        <v>5</v>
      </c>
      <c r="G288" s="52">
        <v>2</v>
      </c>
      <c r="H288" s="52">
        <v>4</v>
      </c>
      <c r="I288" s="52">
        <v>2</v>
      </c>
      <c r="J288" s="52">
        <v>1</v>
      </c>
      <c r="K288" s="52">
        <v>3</v>
      </c>
      <c r="L288" s="52">
        <v>2</v>
      </c>
      <c r="M288" s="53">
        <f t="shared" si="133"/>
        <v>-1</v>
      </c>
      <c r="N288" s="54">
        <f t="shared" si="134"/>
        <v>-0.33333333333333331</v>
      </c>
      <c r="O288" s="50">
        <f t="shared" si="135"/>
        <v>-0.5</v>
      </c>
      <c r="P288" s="50">
        <f t="shared" si="120"/>
        <v>-0.5</v>
      </c>
      <c r="Q288" s="52"/>
    </row>
    <row r="289" spans="1:17" x14ac:dyDescent="0.2">
      <c r="B289" s="3" t="s">
        <v>169</v>
      </c>
      <c r="C289" s="3">
        <v>4</v>
      </c>
      <c r="D289">
        <v>5</v>
      </c>
      <c r="E289">
        <v>5</v>
      </c>
      <c r="F289">
        <v>5</v>
      </c>
      <c r="G289">
        <v>2</v>
      </c>
      <c r="H289">
        <v>4</v>
      </c>
      <c r="I289">
        <v>2</v>
      </c>
      <c r="J289">
        <v>1</v>
      </c>
      <c r="K289">
        <v>3</v>
      </c>
      <c r="L289">
        <v>2</v>
      </c>
      <c r="M289" s="31">
        <f t="shared" si="133"/>
        <v>-1</v>
      </c>
      <c r="N289" s="30">
        <f t="shared" si="134"/>
        <v>-0.33333333333333331</v>
      </c>
      <c r="O289" s="21">
        <f t="shared" si="135"/>
        <v>-0.5</v>
      </c>
      <c r="P289" s="21">
        <f t="shared" si="120"/>
        <v>-0.5</v>
      </c>
    </row>
    <row r="290" spans="1:17" x14ac:dyDescent="0.2">
      <c r="A290" s="52" t="s">
        <v>149</v>
      </c>
      <c r="B290" s="51" t="s">
        <v>0</v>
      </c>
      <c r="C290" s="51">
        <v>3</v>
      </c>
      <c r="D290" s="52">
        <v>3</v>
      </c>
      <c r="E290" s="52">
        <v>5</v>
      </c>
      <c r="F290" s="52">
        <v>2</v>
      </c>
      <c r="G290" s="52">
        <v>5</v>
      </c>
      <c r="H290" s="52">
        <v>1</v>
      </c>
      <c r="I290" s="52">
        <v>1</v>
      </c>
      <c r="J290" s="52">
        <v>4</v>
      </c>
      <c r="K290" s="52">
        <v>2</v>
      </c>
      <c r="L290" s="52">
        <v>1</v>
      </c>
      <c r="M290" s="53">
        <f t="shared" si="133"/>
        <v>-1</v>
      </c>
      <c r="N290" s="54">
        <f t="shared" si="134"/>
        <v>-0.5</v>
      </c>
      <c r="O290" s="50">
        <f t="shared" si="135"/>
        <v>0</v>
      </c>
      <c r="P290" s="50">
        <f t="shared" si="120"/>
        <v>-0.66666666666666663</v>
      </c>
      <c r="Q290" s="52"/>
    </row>
    <row r="291" spans="1:17" x14ac:dyDescent="0.2">
      <c r="B291" s="3" t="s">
        <v>169</v>
      </c>
      <c r="C291" s="3">
        <v>3</v>
      </c>
      <c r="D291">
        <v>3</v>
      </c>
      <c r="E291">
        <v>5</v>
      </c>
      <c r="F291">
        <v>2</v>
      </c>
      <c r="G291">
        <v>5</v>
      </c>
      <c r="H291">
        <v>1</v>
      </c>
      <c r="I291">
        <v>1</v>
      </c>
      <c r="J291">
        <v>4</v>
      </c>
      <c r="K291">
        <v>2</v>
      </c>
      <c r="L291">
        <v>1</v>
      </c>
      <c r="M291" s="31">
        <f t="shared" si="133"/>
        <v>-1</v>
      </c>
      <c r="N291" s="30">
        <f t="shared" si="134"/>
        <v>-0.5</v>
      </c>
      <c r="O291" s="21">
        <f t="shared" si="135"/>
        <v>0</v>
      </c>
      <c r="P291" s="21">
        <f t="shared" si="120"/>
        <v>-0.66666666666666663</v>
      </c>
    </row>
    <row r="292" spans="1:17" x14ac:dyDescent="0.2">
      <c r="A292" s="52" t="s">
        <v>187</v>
      </c>
      <c r="B292" s="51" t="s">
        <v>0</v>
      </c>
      <c r="C292" s="51">
        <v>29</v>
      </c>
      <c r="D292" s="52">
        <v>42</v>
      </c>
      <c r="E292" s="52">
        <v>57</v>
      </c>
      <c r="F292" s="52">
        <v>43</v>
      </c>
      <c r="G292" s="52">
        <v>64</v>
      </c>
      <c r="H292" s="52">
        <v>69</v>
      </c>
      <c r="I292" s="52">
        <v>60</v>
      </c>
      <c r="J292" s="52">
        <v>43</v>
      </c>
      <c r="K292" s="52">
        <v>41</v>
      </c>
      <c r="L292" s="52">
        <v>42</v>
      </c>
      <c r="M292" s="53">
        <f t="shared" si="133"/>
        <v>1</v>
      </c>
      <c r="N292" s="54">
        <f t="shared" si="134"/>
        <v>2.4390243902439025E-2</v>
      </c>
      <c r="O292" s="50">
        <f t="shared" si="135"/>
        <v>-0.39130434782608697</v>
      </c>
      <c r="P292" s="50">
        <f t="shared" si="120"/>
        <v>0.44827586206896552</v>
      </c>
      <c r="Q292" s="52"/>
    </row>
    <row r="293" spans="1:17" x14ac:dyDescent="0.2">
      <c r="B293" s="3" t="s">
        <v>108</v>
      </c>
      <c r="C293" s="3">
        <v>18</v>
      </c>
      <c r="D293">
        <v>19</v>
      </c>
      <c r="E293">
        <v>22</v>
      </c>
      <c r="F293">
        <v>17</v>
      </c>
      <c r="G293">
        <v>24</v>
      </c>
      <c r="H293">
        <v>26</v>
      </c>
      <c r="I293">
        <v>24</v>
      </c>
      <c r="J293">
        <v>16</v>
      </c>
      <c r="K293">
        <v>19</v>
      </c>
      <c r="L293">
        <v>20</v>
      </c>
      <c r="M293" s="31">
        <f t="shared" si="133"/>
        <v>1</v>
      </c>
      <c r="N293" s="30">
        <f t="shared" si="134"/>
        <v>5.2631578947368418E-2</v>
      </c>
      <c r="O293" s="21">
        <f t="shared" si="135"/>
        <v>-0.23076923076923078</v>
      </c>
      <c r="P293" s="21">
        <f t="shared" si="120"/>
        <v>0.1111111111111111</v>
      </c>
    </row>
    <row r="294" spans="1:17" x14ac:dyDescent="0.2">
      <c r="B294" s="3" t="s">
        <v>110</v>
      </c>
      <c r="C294" s="3">
        <v>11</v>
      </c>
      <c r="D294">
        <v>23</v>
      </c>
      <c r="E294">
        <v>35</v>
      </c>
      <c r="F294">
        <v>26</v>
      </c>
      <c r="G294">
        <v>40</v>
      </c>
      <c r="H294">
        <v>43</v>
      </c>
      <c r="I294">
        <v>36</v>
      </c>
      <c r="J294">
        <v>27</v>
      </c>
      <c r="K294">
        <v>22</v>
      </c>
      <c r="L294">
        <v>22</v>
      </c>
      <c r="M294" s="31">
        <f t="shared" si="133"/>
        <v>0</v>
      </c>
      <c r="N294" s="30">
        <f t="shared" si="134"/>
        <v>0</v>
      </c>
      <c r="O294" s="21">
        <f t="shared" si="135"/>
        <v>-0.48837209302325579</v>
      </c>
      <c r="P294" s="21">
        <f t="shared" si="120"/>
        <v>1</v>
      </c>
    </row>
    <row r="295" spans="1:17" x14ac:dyDescent="0.2">
      <c r="A295" s="52" t="s">
        <v>78</v>
      </c>
      <c r="B295" s="51" t="s">
        <v>0</v>
      </c>
      <c r="C295" s="51">
        <v>130</v>
      </c>
      <c r="D295" s="52">
        <v>120</v>
      </c>
      <c r="E295" s="52">
        <v>124</v>
      </c>
      <c r="F295" s="52">
        <v>140</v>
      </c>
      <c r="G295" s="52">
        <v>136</v>
      </c>
      <c r="H295" s="52">
        <v>152</v>
      </c>
      <c r="I295" s="52">
        <v>140</v>
      </c>
      <c r="J295" s="52">
        <v>124</v>
      </c>
      <c r="K295" s="52">
        <v>108</v>
      </c>
      <c r="L295" s="52">
        <v>127</v>
      </c>
      <c r="M295" s="53">
        <f t="shared" si="133"/>
        <v>19</v>
      </c>
      <c r="N295" s="54">
        <f t="shared" si="134"/>
        <v>0.17592592592592593</v>
      </c>
      <c r="O295" s="50">
        <f t="shared" si="135"/>
        <v>-0.16447368421052633</v>
      </c>
      <c r="P295" s="50">
        <f t="shared" si="120"/>
        <v>-2.3076923076923078E-2</v>
      </c>
      <c r="Q295" s="52"/>
    </row>
    <row r="296" spans="1:17" x14ac:dyDescent="0.2">
      <c r="B296" s="3" t="s">
        <v>108</v>
      </c>
      <c r="C296" s="3">
        <v>55</v>
      </c>
      <c r="D296">
        <v>55</v>
      </c>
      <c r="E296">
        <v>56</v>
      </c>
      <c r="F296">
        <v>52</v>
      </c>
      <c r="G296">
        <v>67</v>
      </c>
      <c r="H296">
        <v>69</v>
      </c>
      <c r="I296">
        <v>69</v>
      </c>
      <c r="J296">
        <v>61</v>
      </c>
      <c r="K296">
        <v>44</v>
      </c>
      <c r="L296">
        <v>69</v>
      </c>
      <c r="M296" s="31">
        <f t="shared" si="133"/>
        <v>25</v>
      </c>
      <c r="N296" s="30">
        <f t="shared" si="134"/>
        <v>0.56818181818181823</v>
      </c>
      <c r="O296" s="21">
        <f t="shared" si="135"/>
        <v>0</v>
      </c>
      <c r="P296" s="21">
        <f t="shared" si="120"/>
        <v>0.25454545454545452</v>
      </c>
    </row>
    <row r="297" spans="1:17" x14ac:dyDescent="0.2">
      <c r="B297" s="3" t="s">
        <v>109</v>
      </c>
      <c r="C297" s="3">
        <v>69</v>
      </c>
      <c r="D297">
        <v>61</v>
      </c>
      <c r="E297">
        <v>57</v>
      </c>
      <c r="F297">
        <v>75</v>
      </c>
      <c r="G297">
        <v>63</v>
      </c>
      <c r="H297">
        <v>74</v>
      </c>
      <c r="I297">
        <v>62</v>
      </c>
      <c r="J297">
        <v>53</v>
      </c>
      <c r="K297">
        <v>55</v>
      </c>
      <c r="L297">
        <v>51</v>
      </c>
      <c r="M297" s="31">
        <f t="shared" si="133"/>
        <v>-4</v>
      </c>
      <c r="N297" s="30">
        <f t="shared" si="134"/>
        <v>-7.2727272727272724E-2</v>
      </c>
      <c r="O297" s="21">
        <f t="shared" si="135"/>
        <v>-0.3108108108108108</v>
      </c>
      <c r="P297" s="21">
        <f t="shared" si="120"/>
        <v>-0.2608695652173913</v>
      </c>
    </row>
    <row r="298" spans="1:17" x14ac:dyDescent="0.2">
      <c r="B298" s="3" t="s">
        <v>110</v>
      </c>
      <c r="C298" s="3">
        <v>6</v>
      </c>
      <c r="D298">
        <v>4</v>
      </c>
      <c r="E298">
        <v>11</v>
      </c>
      <c r="F298">
        <v>13</v>
      </c>
      <c r="G298">
        <v>6</v>
      </c>
      <c r="H298">
        <v>9</v>
      </c>
      <c r="I298">
        <v>9</v>
      </c>
      <c r="J298">
        <v>10</v>
      </c>
      <c r="K298">
        <v>9</v>
      </c>
      <c r="L298">
        <v>7</v>
      </c>
      <c r="M298" s="31">
        <f t="shared" si="133"/>
        <v>-2</v>
      </c>
      <c r="N298" s="30">
        <f t="shared" si="134"/>
        <v>-0.22222222222222221</v>
      </c>
      <c r="O298" s="21">
        <f t="shared" si="135"/>
        <v>-0.22222222222222221</v>
      </c>
      <c r="P298" s="21">
        <f t="shared" si="120"/>
        <v>0.16666666666666666</v>
      </c>
    </row>
    <row r="299" spans="1:17" x14ac:dyDescent="0.2">
      <c r="A299" s="52" t="s">
        <v>79</v>
      </c>
      <c r="B299" s="51" t="s">
        <v>0</v>
      </c>
      <c r="C299" s="51">
        <v>49</v>
      </c>
      <c r="D299" s="52">
        <v>41</v>
      </c>
      <c r="E299" s="52">
        <v>35</v>
      </c>
      <c r="F299" s="52">
        <v>21</v>
      </c>
      <c r="G299" s="52">
        <v>19</v>
      </c>
      <c r="H299" s="52">
        <v>20</v>
      </c>
      <c r="I299" s="52">
        <v>18</v>
      </c>
      <c r="J299" s="52">
        <v>17</v>
      </c>
      <c r="K299" s="52">
        <v>15</v>
      </c>
      <c r="L299" s="52">
        <v>14</v>
      </c>
      <c r="M299" s="53">
        <f t="shared" si="133"/>
        <v>-1</v>
      </c>
      <c r="N299" s="54">
        <f t="shared" si="134"/>
        <v>-6.6666666666666666E-2</v>
      </c>
      <c r="O299" s="50">
        <f t="shared" si="135"/>
        <v>-0.3</v>
      </c>
      <c r="P299" s="50">
        <f t="shared" si="120"/>
        <v>-0.7142857142857143</v>
      </c>
      <c r="Q299" s="52"/>
    </row>
    <row r="300" spans="1:17" x14ac:dyDescent="0.2">
      <c r="B300" s="3" t="s">
        <v>108</v>
      </c>
      <c r="C300" s="3">
        <v>3</v>
      </c>
      <c r="D300">
        <v>3</v>
      </c>
      <c r="E300">
        <v>5</v>
      </c>
      <c r="F300">
        <v>1</v>
      </c>
      <c r="G300">
        <v>2</v>
      </c>
      <c r="H300">
        <v>3</v>
      </c>
      <c r="I300">
        <v>0</v>
      </c>
      <c r="J300">
        <v>4</v>
      </c>
      <c r="K300">
        <v>4</v>
      </c>
      <c r="L300">
        <v>2</v>
      </c>
      <c r="M300" s="31">
        <f t="shared" si="133"/>
        <v>-2</v>
      </c>
      <c r="N300" s="30">
        <f t="shared" si="134"/>
        <v>-0.5</v>
      </c>
      <c r="O300" s="21">
        <f t="shared" si="135"/>
        <v>-0.33333333333333331</v>
      </c>
      <c r="P300" s="21">
        <f t="shared" ref="P300:P313" si="136">IFERROR((L300-C300)/C300,"n/a")</f>
        <v>-0.33333333333333331</v>
      </c>
    </row>
    <row r="301" spans="1:17" x14ac:dyDescent="0.2">
      <c r="B301" s="3" t="s">
        <v>109</v>
      </c>
      <c r="C301" s="3">
        <v>46</v>
      </c>
      <c r="D301">
        <v>38</v>
      </c>
      <c r="E301">
        <v>30</v>
      </c>
      <c r="F301">
        <v>20</v>
      </c>
      <c r="G301">
        <v>17</v>
      </c>
      <c r="H301">
        <v>17</v>
      </c>
      <c r="I301">
        <v>18</v>
      </c>
      <c r="J301">
        <v>13</v>
      </c>
      <c r="K301">
        <v>10</v>
      </c>
      <c r="L301">
        <v>12</v>
      </c>
      <c r="M301" s="31">
        <f t="shared" si="133"/>
        <v>2</v>
      </c>
      <c r="N301" s="30">
        <f t="shared" si="134"/>
        <v>0.2</v>
      </c>
      <c r="O301" s="21">
        <f t="shared" si="135"/>
        <v>-0.29411764705882354</v>
      </c>
      <c r="P301" s="21">
        <f t="shared" si="136"/>
        <v>-0.73913043478260865</v>
      </c>
    </row>
    <row r="302" spans="1:17" x14ac:dyDescent="0.2">
      <c r="B302" s="3" t="s">
        <v>110</v>
      </c>
      <c r="C302" s="3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1</v>
      </c>
      <c r="L302">
        <v>0</v>
      </c>
      <c r="M302" s="31">
        <f t="shared" si="133"/>
        <v>-1</v>
      </c>
      <c r="N302" s="30">
        <f t="shared" si="134"/>
        <v>-1</v>
      </c>
      <c r="O302" s="21" t="str">
        <f t="shared" si="135"/>
        <v>n/a</v>
      </c>
      <c r="P302" s="21" t="str">
        <f t="shared" si="136"/>
        <v>n/a</v>
      </c>
    </row>
    <row r="303" spans="1:17" x14ac:dyDescent="0.2">
      <c r="A303" s="13" t="s">
        <v>92</v>
      </c>
      <c r="D303" s="8"/>
      <c r="E303" s="8"/>
      <c r="F303" s="8"/>
      <c r="G303" s="8"/>
      <c r="H303" s="8"/>
      <c r="I303" s="8"/>
      <c r="J303" s="8"/>
      <c r="K303" s="8"/>
      <c r="L303" s="8"/>
      <c r="M303" s="84"/>
      <c r="N303" s="85"/>
      <c r="O303" s="86"/>
    </row>
    <row r="304" spans="1:17" x14ac:dyDescent="0.2">
      <c r="A304" s="52" t="s">
        <v>84</v>
      </c>
      <c r="B304" s="51" t="s">
        <v>0</v>
      </c>
      <c r="C304" s="51">
        <v>68</v>
      </c>
      <c r="D304" s="52">
        <v>82</v>
      </c>
      <c r="E304" s="52">
        <v>93</v>
      </c>
      <c r="F304" s="52">
        <v>82</v>
      </c>
      <c r="G304" s="52">
        <v>98</v>
      </c>
      <c r="H304" s="52">
        <v>69</v>
      </c>
      <c r="I304" s="52">
        <v>53</v>
      </c>
      <c r="J304" s="52">
        <v>207</v>
      </c>
      <c r="K304" s="52">
        <v>221</v>
      </c>
      <c r="L304" s="52">
        <v>212</v>
      </c>
      <c r="M304" s="53">
        <f t="shared" si="133"/>
        <v>-9</v>
      </c>
      <c r="N304" s="54">
        <f t="shared" si="134"/>
        <v>-4.072398190045249E-2</v>
      </c>
      <c r="O304" s="50">
        <f t="shared" ref="O304:O313" si="137">IFERROR((L304-H304)/H304,"n/a")</f>
        <v>2.0724637681159419</v>
      </c>
      <c r="P304" s="50">
        <f t="shared" si="136"/>
        <v>2.1176470588235294</v>
      </c>
      <c r="Q304" s="52"/>
    </row>
    <row r="305" spans="1:17" x14ac:dyDescent="0.2">
      <c r="B305" s="3" t="s">
        <v>3</v>
      </c>
      <c r="C305" s="3">
        <v>68</v>
      </c>
      <c r="D305">
        <v>82</v>
      </c>
      <c r="E305">
        <v>93</v>
      </c>
      <c r="F305">
        <v>82</v>
      </c>
      <c r="G305">
        <v>98</v>
      </c>
      <c r="H305">
        <v>69</v>
      </c>
      <c r="I305">
        <v>53</v>
      </c>
      <c r="J305">
        <v>207</v>
      </c>
      <c r="K305">
        <v>221</v>
      </c>
      <c r="L305">
        <v>212</v>
      </c>
      <c r="M305" s="31">
        <f t="shared" si="133"/>
        <v>-9</v>
      </c>
      <c r="N305" s="30">
        <f t="shared" si="134"/>
        <v>-4.072398190045249E-2</v>
      </c>
      <c r="O305" s="21">
        <f t="shared" si="137"/>
        <v>2.0724637681159419</v>
      </c>
      <c r="P305" s="21">
        <f t="shared" si="136"/>
        <v>2.1176470588235294</v>
      </c>
    </row>
    <row r="306" spans="1:17" x14ac:dyDescent="0.2">
      <c r="A306" s="52" t="s">
        <v>85</v>
      </c>
      <c r="B306" s="51" t="s">
        <v>0</v>
      </c>
      <c r="C306" s="51">
        <v>3</v>
      </c>
      <c r="D306" s="52">
        <v>4</v>
      </c>
      <c r="E306" s="52">
        <v>3</v>
      </c>
      <c r="F306" s="52">
        <v>7</v>
      </c>
      <c r="G306" s="52">
        <v>1</v>
      </c>
      <c r="H306" s="52">
        <v>6</v>
      </c>
      <c r="I306" s="52">
        <v>4</v>
      </c>
      <c r="J306" s="52">
        <v>9</v>
      </c>
      <c r="K306" s="52">
        <v>7</v>
      </c>
      <c r="L306" s="52">
        <v>5</v>
      </c>
      <c r="M306" s="53">
        <f t="shared" si="133"/>
        <v>-2</v>
      </c>
      <c r="N306" s="54">
        <f t="shared" si="134"/>
        <v>-0.2857142857142857</v>
      </c>
      <c r="O306" s="50">
        <f t="shared" si="137"/>
        <v>-0.16666666666666666</v>
      </c>
      <c r="P306" s="50">
        <f t="shared" si="136"/>
        <v>0.66666666666666663</v>
      </c>
      <c r="Q306" s="52"/>
    </row>
    <row r="307" spans="1:17" x14ac:dyDescent="0.2">
      <c r="B307" s="3" t="s">
        <v>81</v>
      </c>
      <c r="C307" s="3">
        <v>3</v>
      </c>
      <c r="D307">
        <v>4</v>
      </c>
      <c r="E307">
        <v>3</v>
      </c>
      <c r="F307">
        <v>7</v>
      </c>
      <c r="G307">
        <v>1</v>
      </c>
      <c r="H307">
        <v>6</v>
      </c>
      <c r="I307">
        <v>4</v>
      </c>
      <c r="J307">
        <v>9</v>
      </c>
      <c r="K307">
        <v>7</v>
      </c>
      <c r="L307">
        <v>5</v>
      </c>
      <c r="M307" s="31">
        <f t="shared" si="133"/>
        <v>-2</v>
      </c>
      <c r="N307" s="30">
        <f t="shared" si="134"/>
        <v>-0.2857142857142857</v>
      </c>
      <c r="O307" s="21">
        <f t="shared" si="137"/>
        <v>-0.16666666666666666</v>
      </c>
      <c r="P307" s="21">
        <f t="shared" si="136"/>
        <v>0.66666666666666663</v>
      </c>
    </row>
    <row r="308" spans="1:17" x14ac:dyDescent="0.2">
      <c r="A308" s="13" t="s">
        <v>116</v>
      </c>
      <c r="D308" s="8"/>
      <c r="E308" s="8"/>
      <c r="F308" s="8"/>
      <c r="G308" s="8"/>
      <c r="H308" s="8"/>
      <c r="I308" s="8"/>
      <c r="J308" s="8"/>
      <c r="K308" s="8"/>
      <c r="L308" s="8"/>
      <c r="M308" s="84"/>
      <c r="N308" s="85"/>
      <c r="O308" s="86"/>
    </row>
    <row r="309" spans="1:17" x14ac:dyDescent="0.2">
      <c r="A309" s="52" t="s">
        <v>112</v>
      </c>
      <c r="B309" s="51" t="s">
        <v>0</v>
      </c>
      <c r="C309" s="51">
        <v>1</v>
      </c>
      <c r="D309" s="52">
        <v>0</v>
      </c>
      <c r="E309" s="52">
        <v>1</v>
      </c>
      <c r="F309" s="52">
        <v>4</v>
      </c>
      <c r="G309" s="52">
        <v>3</v>
      </c>
      <c r="H309" s="52">
        <v>5</v>
      </c>
      <c r="I309" s="52">
        <v>2</v>
      </c>
      <c r="J309" s="52">
        <v>0</v>
      </c>
      <c r="K309" s="52">
        <v>1</v>
      </c>
      <c r="L309" s="52">
        <v>2</v>
      </c>
      <c r="M309" s="53">
        <f t="shared" si="133"/>
        <v>1</v>
      </c>
      <c r="N309" s="54">
        <f t="shared" si="134"/>
        <v>1</v>
      </c>
      <c r="O309" s="50">
        <f t="shared" si="137"/>
        <v>-0.6</v>
      </c>
      <c r="P309" s="50">
        <f t="shared" si="136"/>
        <v>1</v>
      </c>
      <c r="Q309" s="52"/>
    </row>
    <row r="310" spans="1:17" x14ac:dyDescent="0.2">
      <c r="B310" s="3" t="s">
        <v>80</v>
      </c>
      <c r="C310" s="3">
        <v>1</v>
      </c>
      <c r="D310">
        <v>0</v>
      </c>
      <c r="E310">
        <v>1</v>
      </c>
      <c r="F310">
        <v>4</v>
      </c>
      <c r="G310">
        <v>3</v>
      </c>
      <c r="H310">
        <v>5</v>
      </c>
      <c r="I310">
        <v>2</v>
      </c>
      <c r="J310">
        <v>0</v>
      </c>
      <c r="K310">
        <v>1</v>
      </c>
      <c r="L310">
        <v>2</v>
      </c>
      <c r="M310" s="31">
        <f t="shared" si="133"/>
        <v>1</v>
      </c>
      <c r="N310" s="30">
        <f t="shared" si="134"/>
        <v>1</v>
      </c>
      <c r="O310" s="21">
        <f t="shared" si="137"/>
        <v>-0.6</v>
      </c>
      <c r="P310" s="21">
        <f t="shared" si="136"/>
        <v>1</v>
      </c>
    </row>
    <row r="311" spans="1:17" x14ac:dyDescent="0.2">
      <c r="A311" s="52" t="s">
        <v>111</v>
      </c>
      <c r="B311" s="51" t="s">
        <v>0</v>
      </c>
      <c r="C311" s="51">
        <v>3</v>
      </c>
      <c r="D311" s="52">
        <v>8</v>
      </c>
      <c r="E311" s="52">
        <v>8</v>
      </c>
      <c r="F311" s="52">
        <v>11</v>
      </c>
      <c r="G311" s="52">
        <v>4</v>
      </c>
      <c r="H311" s="52">
        <v>13</v>
      </c>
      <c r="I311" s="52">
        <v>5</v>
      </c>
      <c r="J311" s="52">
        <v>5</v>
      </c>
      <c r="K311" s="52">
        <v>8</v>
      </c>
      <c r="L311" s="52">
        <v>8</v>
      </c>
      <c r="M311" s="53">
        <f t="shared" si="133"/>
        <v>0</v>
      </c>
      <c r="N311" s="54">
        <f t="shared" si="134"/>
        <v>0</v>
      </c>
      <c r="O311" s="50">
        <f t="shared" si="137"/>
        <v>-0.38461538461538464</v>
      </c>
      <c r="P311" s="50">
        <f t="shared" si="136"/>
        <v>1.6666666666666667</v>
      </c>
      <c r="Q311" s="52"/>
    </row>
    <row r="312" spans="1:17" x14ac:dyDescent="0.2">
      <c r="B312" s="3" t="s">
        <v>2</v>
      </c>
      <c r="C312" s="3">
        <v>0</v>
      </c>
      <c r="D312">
        <v>6</v>
      </c>
      <c r="E312">
        <v>8</v>
      </c>
      <c r="F312">
        <v>10</v>
      </c>
      <c r="G312">
        <v>4</v>
      </c>
      <c r="H312">
        <v>9</v>
      </c>
      <c r="I312">
        <v>5</v>
      </c>
      <c r="J312">
        <v>5</v>
      </c>
      <c r="K312">
        <v>7</v>
      </c>
      <c r="L312">
        <v>8</v>
      </c>
      <c r="M312" s="31">
        <f t="shared" si="133"/>
        <v>1</v>
      </c>
      <c r="N312" s="30">
        <f t="shared" si="134"/>
        <v>0.14285714285714285</v>
      </c>
      <c r="O312" s="21">
        <f t="shared" si="137"/>
        <v>-0.1111111111111111</v>
      </c>
      <c r="P312" s="21" t="str">
        <f t="shared" si="136"/>
        <v>n/a</v>
      </c>
    </row>
    <row r="313" spans="1:17" x14ac:dyDescent="0.2">
      <c r="B313" s="3" t="s">
        <v>110</v>
      </c>
      <c r="C313" s="3">
        <v>3</v>
      </c>
      <c r="D313">
        <v>2</v>
      </c>
      <c r="E313">
        <v>0</v>
      </c>
      <c r="F313">
        <v>1</v>
      </c>
      <c r="G313">
        <v>0</v>
      </c>
      <c r="H313">
        <v>4</v>
      </c>
      <c r="I313">
        <v>0</v>
      </c>
      <c r="J313">
        <v>0</v>
      </c>
      <c r="K313">
        <v>1</v>
      </c>
      <c r="L313">
        <v>0</v>
      </c>
      <c r="M313" s="31">
        <f t="shared" si="133"/>
        <v>-1</v>
      </c>
      <c r="N313" s="30">
        <f t="shared" si="134"/>
        <v>-1</v>
      </c>
      <c r="O313" s="21">
        <f t="shared" si="137"/>
        <v>-1</v>
      </c>
      <c r="P313" s="21">
        <f t="shared" si="136"/>
        <v>-1</v>
      </c>
    </row>
  </sheetData>
  <sheetProtection algorithmName="SHA-512" hashValue="i++1xd6FLsNuCxCyZiIuBti1He1exHZ/At9SDkhSXuDqv2rlPcFsxUU4EgPdAYJyDLbawYLKfpf7l5RE0gSLJw==" saltValue="8YDVM7mlNaYM4ez6J/oqOw==" spinCount="100000" sheet="1" objects="1" scenarios="1"/>
  <printOptions horizontalCentered="1"/>
  <pageMargins left="0.2" right="0.2" top="0.5" bottom="0.4" header="0.3" footer="0.3"/>
  <pageSetup orientation="landscape" r:id="rId1"/>
  <rowBreaks count="8" manualBreakCount="8">
    <brk id="43" max="16383" man="1"/>
    <brk id="73" max="16383" man="1"/>
    <brk id="119" max="16383" man="1"/>
    <brk id="149" max="16383" man="1"/>
    <brk id="187" max="16383" man="1"/>
    <brk id="217" max="16383" man="1"/>
    <brk id="255" max="16383" man="1"/>
    <brk id="302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998F0AE0-4670-4E1B-9583-91B183B580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Table5!C257:L257</xm:f>
              <xm:sqref>Q257</xm:sqref>
            </x14:sparkline>
            <x14:sparkline>
              <xm:f>Table5!C258:L258</xm:f>
              <xm:sqref>Q258</xm:sqref>
            </x14:sparkline>
            <x14:sparkline>
              <xm:f>Table5!C259:L259</xm:f>
              <xm:sqref>Q259</xm:sqref>
            </x14:sparkline>
            <x14:sparkline>
              <xm:f>Table5!C260:L260</xm:f>
              <xm:sqref>Q260</xm:sqref>
            </x14:sparkline>
            <x14:sparkline>
              <xm:f>Table5!C261:L261</xm:f>
              <xm:sqref>Q261</xm:sqref>
            </x14:sparkline>
            <x14:sparkline>
              <xm:f>Table5!C262:L262</xm:f>
              <xm:sqref>Q262</xm:sqref>
            </x14:sparkline>
            <x14:sparkline>
              <xm:f>Table5!C263:L263</xm:f>
              <xm:sqref>Q263</xm:sqref>
            </x14:sparkline>
            <x14:sparkline>
              <xm:f>Table5!C264:L264</xm:f>
              <xm:sqref>Q264</xm:sqref>
            </x14:sparkline>
            <x14:sparkline>
              <xm:f>Table5!C265:L265</xm:f>
              <xm:sqref>Q265</xm:sqref>
            </x14:sparkline>
            <x14:sparkline>
              <xm:f>Table5!C266:L266</xm:f>
              <xm:sqref>Q266</xm:sqref>
            </x14:sparkline>
            <x14:sparkline>
              <xm:f>Table5!C267:L267</xm:f>
              <xm:sqref>Q267</xm:sqref>
            </x14:sparkline>
            <x14:sparkline>
              <xm:f>Table5!C268:L268</xm:f>
              <xm:sqref>Q268</xm:sqref>
            </x14:sparkline>
            <x14:sparkline>
              <xm:f>Table5!C269:L269</xm:f>
              <xm:sqref>Q269</xm:sqref>
            </x14:sparkline>
            <x14:sparkline>
              <xm:f>Table5!C270:L270</xm:f>
              <xm:sqref>Q270</xm:sqref>
            </x14:sparkline>
            <x14:sparkline>
              <xm:f>Table5!C271:L271</xm:f>
              <xm:sqref>Q271</xm:sqref>
            </x14:sparkline>
            <x14:sparkline>
              <xm:f>Table5!C272:L272</xm:f>
              <xm:sqref>Q272</xm:sqref>
            </x14:sparkline>
            <x14:sparkline>
              <xm:f>Table5!C273:L273</xm:f>
              <xm:sqref>Q273</xm:sqref>
            </x14:sparkline>
            <x14:sparkline>
              <xm:f>Table5!C274:L274</xm:f>
              <xm:sqref>Q274</xm:sqref>
            </x14:sparkline>
            <x14:sparkline>
              <xm:f>Table5!C275:L275</xm:f>
              <xm:sqref>Q275</xm:sqref>
            </x14:sparkline>
            <x14:sparkline>
              <xm:f>Table5!C276:L276</xm:f>
              <xm:sqref>Q276</xm:sqref>
            </x14:sparkline>
            <x14:sparkline>
              <xm:f>Table5!C277:L277</xm:f>
              <xm:sqref>Q277</xm:sqref>
            </x14:sparkline>
            <x14:sparkline>
              <xm:f>Table5!C278:L278</xm:f>
              <xm:sqref>Q278</xm:sqref>
            </x14:sparkline>
            <x14:sparkline>
              <xm:f>Table5!C279:L279</xm:f>
              <xm:sqref>Q279</xm:sqref>
            </x14:sparkline>
            <x14:sparkline>
              <xm:f>Table5!C280:L280</xm:f>
              <xm:sqref>Q280</xm:sqref>
            </x14:sparkline>
            <x14:sparkline>
              <xm:f>Table5!C281:L281</xm:f>
              <xm:sqref>Q281</xm:sqref>
            </x14:sparkline>
            <x14:sparkline>
              <xm:f>Table5!C282:L282</xm:f>
              <xm:sqref>Q282</xm:sqref>
            </x14:sparkline>
            <x14:sparkline>
              <xm:f>Table5!C283:L283</xm:f>
              <xm:sqref>Q283</xm:sqref>
            </x14:sparkline>
            <x14:sparkline>
              <xm:f>Table5!C284:L284</xm:f>
              <xm:sqref>Q284</xm:sqref>
            </x14:sparkline>
            <x14:sparkline>
              <xm:f>Table5!C285:L285</xm:f>
              <xm:sqref>Q285</xm:sqref>
            </x14:sparkline>
            <x14:sparkline>
              <xm:f>Table5!C286:L286</xm:f>
              <xm:sqref>Q286</xm:sqref>
            </x14:sparkline>
            <x14:sparkline>
              <xm:f>Table5!C287:L287</xm:f>
              <xm:sqref>Q287</xm:sqref>
            </x14:sparkline>
            <x14:sparkline>
              <xm:f>Table5!C288:L288</xm:f>
              <xm:sqref>Q288</xm:sqref>
            </x14:sparkline>
            <x14:sparkline>
              <xm:f>Table5!C289:L289</xm:f>
              <xm:sqref>Q289</xm:sqref>
            </x14:sparkline>
            <x14:sparkline>
              <xm:f>Table5!C290:L290</xm:f>
              <xm:sqref>Q290</xm:sqref>
            </x14:sparkline>
            <x14:sparkline>
              <xm:f>Table5!C291:L291</xm:f>
              <xm:sqref>Q291</xm:sqref>
            </x14:sparkline>
            <x14:sparkline>
              <xm:f>Table5!C292:L292</xm:f>
              <xm:sqref>Q292</xm:sqref>
            </x14:sparkline>
            <x14:sparkline>
              <xm:f>Table5!C293:L293</xm:f>
              <xm:sqref>Q293</xm:sqref>
            </x14:sparkline>
            <x14:sparkline>
              <xm:f>Table5!C294:L294</xm:f>
              <xm:sqref>Q294</xm:sqref>
            </x14:sparkline>
            <x14:sparkline>
              <xm:f>Table5!C295:L295</xm:f>
              <xm:sqref>Q295</xm:sqref>
            </x14:sparkline>
            <x14:sparkline>
              <xm:f>Table5!C296:L296</xm:f>
              <xm:sqref>Q296</xm:sqref>
            </x14:sparkline>
            <x14:sparkline>
              <xm:f>Table5!C297:L297</xm:f>
              <xm:sqref>Q297</xm:sqref>
            </x14:sparkline>
            <x14:sparkline>
              <xm:f>Table5!C298:L298</xm:f>
              <xm:sqref>Q298</xm:sqref>
            </x14:sparkline>
            <x14:sparkline>
              <xm:f>Table5!C299:L299</xm:f>
              <xm:sqref>Q299</xm:sqref>
            </x14:sparkline>
            <x14:sparkline>
              <xm:f>Table5!C300:L300</xm:f>
              <xm:sqref>Q300</xm:sqref>
            </x14:sparkline>
            <x14:sparkline>
              <xm:f>Table5!C301:L301</xm:f>
              <xm:sqref>Q301</xm:sqref>
            </x14:sparkline>
            <x14:sparkline>
              <xm:f>Table5!C302:L302</xm:f>
              <xm:sqref>Q302</xm:sqref>
            </x14:sparkline>
            <x14:sparkline>
              <xm:f>Table5!C303:L303</xm:f>
              <xm:sqref>Q303</xm:sqref>
            </x14:sparkline>
            <x14:sparkline>
              <xm:f>Table5!C304:L304</xm:f>
              <xm:sqref>Q304</xm:sqref>
            </x14:sparkline>
            <x14:sparkline>
              <xm:f>Table5!C305:L305</xm:f>
              <xm:sqref>Q305</xm:sqref>
            </x14:sparkline>
            <x14:sparkline>
              <xm:f>Table5!C306:L306</xm:f>
              <xm:sqref>Q306</xm:sqref>
            </x14:sparkline>
            <x14:sparkline>
              <xm:f>Table5!C307:L307</xm:f>
              <xm:sqref>Q307</xm:sqref>
            </x14:sparkline>
            <x14:sparkline>
              <xm:f>Table5!C308:L308</xm:f>
              <xm:sqref>Q308</xm:sqref>
            </x14:sparkline>
            <x14:sparkline>
              <xm:f>Table5!C309:L309</xm:f>
              <xm:sqref>Q309</xm:sqref>
            </x14:sparkline>
            <x14:sparkline>
              <xm:f>Table5!C310:L310</xm:f>
              <xm:sqref>Q310</xm:sqref>
            </x14:sparkline>
            <x14:sparkline>
              <xm:f>Table5!C311:L311</xm:f>
              <xm:sqref>Q311</xm:sqref>
            </x14:sparkline>
            <x14:sparkline>
              <xm:f>Table5!C312:L312</xm:f>
              <xm:sqref>Q312</xm:sqref>
            </x14:sparkline>
            <x14:sparkline>
              <xm:f>Table5!C313:L313</xm:f>
              <xm:sqref>Q313</xm:sqref>
            </x14:sparkline>
          </x14:sparklines>
        </x14:sparklineGroup>
        <x14:sparklineGroup displayEmptyCellsAs="gap" high="1" xr2:uid="{C756362E-7845-48D4-82EA-4C99342506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Table5!C219:L219</xm:f>
              <xm:sqref>Q219</xm:sqref>
            </x14:sparkline>
            <x14:sparkline>
              <xm:f>Table5!C220:L220</xm:f>
              <xm:sqref>Q220</xm:sqref>
            </x14:sparkline>
            <x14:sparkline>
              <xm:f>Table5!C221:L221</xm:f>
              <xm:sqref>Q221</xm:sqref>
            </x14:sparkline>
            <x14:sparkline>
              <xm:f>Table5!C222:L222</xm:f>
              <xm:sqref>Q222</xm:sqref>
            </x14:sparkline>
            <x14:sparkline>
              <xm:f>Table5!C223:L223</xm:f>
              <xm:sqref>Q223</xm:sqref>
            </x14:sparkline>
            <x14:sparkline>
              <xm:f>Table5!C224:L224</xm:f>
              <xm:sqref>Q224</xm:sqref>
            </x14:sparkline>
            <x14:sparkline>
              <xm:f>Table5!C225:L225</xm:f>
              <xm:sqref>Q225</xm:sqref>
            </x14:sparkline>
            <x14:sparkline>
              <xm:f>Table5!C226:L226</xm:f>
              <xm:sqref>Q226</xm:sqref>
            </x14:sparkline>
            <x14:sparkline>
              <xm:f>Table5!C227:L227</xm:f>
              <xm:sqref>Q227</xm:sqref>
            </x14:sparkline>
            <x14:sparkline>
              <xm:f>Table5!C228:L228</xm:f>
              <xm:sqref>Q228</xm:sqref>
            </x14:sparkline>
            <x14:sparkline>
              <xm:f>Table5!C229:L229</xm:f>
              <xm:sqref>Q229</xm:sqref>
            </x14:sparkline>
            <x14:sparkline>
              <xm:f>Table5!C230:L230</xm:f>
              <xm:sqref>Q230</xm:sqref>
            </x14:sparkline>
            <x14:sparkline>
              <xm:f>Table5!C231:L231</xm:f>
              <xm:sqref>Q231</xm:sqref>
            </x14:sparkline>
            <x14:sparkline>
              <xm:f>Table5!C232:L232</xm:f>
              <xm:sqref>Q232</xm:sqref>
            </x14:sparkline>
            <x14:sparkline>
              <xm:f>Table5!C233:L233</xm:f>
              <xm:sqref>Q233</xm:sqref>
            </x14:sparkline>
            <x14:sparkline>
              <xm:f>Table5!C234:L234</xm:f>
              <xm:sqref>Q234</xm:sqref>
            </x14:sparkline>
            <x14:sparkline>
              <xm:f>Table5!C235:L235</xm:f>
              <xm:sqref>Q235</xm:sqref>
            </x14:sparkline>
            <x14:sparkline>
              <xm:f>Table5!C236:L236</xm:f>
              <xm:sqref>Q236</xm:sqref>
            </x14:sparkline>
            <x14:sparkline>
              <xm:f>Table5!C237:L237</xm:f>
              <xm:sqref>Q237</xm:sqref>
            </x14:sparkline>
            <x14:sparkline>
              <xm:f>Table5!C238:L238</xm:f>
              <xm:sqref>Q238</xm:sqref>
            </x14:sparkline>
            <x14:sparkline>
              <xm:f>Table5!C239:L239</xm:f>
              <xm:sqref>Q239</xm:sqref>
            </x14:sparkline>
            <x14:sparkline>
              <xm:f>Table5!C240:L240</xm:f>
              <xm:sqref>Q240</xm:sqref>
            </x14:sparkline>
            <x14:sparkline>
              <xm:f>Table5!C241:L241</xm:f>
              <xm:sqref>Q241</xm:sqref>
            </x14:sparkline>
            <x14:sparkline>
              <xm:f>Table5!C242:L242</xm:f>
              <xm:sqref>Q242</xm:sqref>
            </x14:sparkline>
            <x14:sparkline>
              <xm:f>Table5!C243:L243</xm:f>
              <xm:sqref>Q243</xm:sqref>
            </x14:sparkline>
            <x14:sparkline>
              <xm:f>Table5!C244:L244</xm:f>
              <xm:sqref>Q244</xm:sqref>
            </x14:sparkline>
            <x14:sparkline>
              <xm:f>Table5!C245:L245</xm:f>
              <xm:sqref>Q245</xm:sqref>
            </x14:sparkline>
            <x14:sparkline>
              <xm:f>Table5!C246:L246</xm:f>
              <xm:sqref>Q246</xm:sqref>
            </x14:sparkline>
            <x14:sparkline>
              <xm:f>Table5!C247:L247</xm:f>
              <xm:sqref>Q247</xm:sqref>
            </x14:sparkline>
            <x14:sparkline>
              <xm:f>Table5!C248:L248</xm:f>
              <xm:sqref>Q248</xm:sqref>
            </x14:sparkline>
            <x14:sparkline>
              <xm:f>Table5!C249:L249</xm:f>
              <xm:sqref>Q249</xm:sqref>
            </x14:sparkline>
            <x14:sparkline>
              <xm:f>Table5!C250:L250</xm:f>
              <xm:sqref>Q250</xm:sqref>
            </x14:sparkline>
            <x14:sparkline>
              <xm:f>Table5!C251:L251</xm:f>
              <xm:sqref>Q251</xm:sqref>
            </x14:sparkline>
            <x14:sparkline>
              <xm:f>Table5!C252:L252</xm:f>
              <xm:sqref>Q252</xm:sqref>
            </x14:sparkline>
            <x14:sparkline>
              <xm:f>Table5!C253:L253</xm:f>
              <xm:sqref>Q253</xm:sqref>
            </x14:sparkline>
            <x14:sparkline>
              <xm:f>Table5!C254:L254</xm:f>
              <xm:sqref>Q254</xm:sqref>
            </x14:sparkline>
            <x14:sparkline>
              <xm:f>Table5!C255:L255</xm:f>
              <xm:sqref>Q255</xm:sqref>
            </x14:sparkline>
          </x14:sparklines>
        </x14:sparklineGroup>
        <x14:sparklineGroup displayEmptyCellsAs="gap" high="1" xr2:uid="{494BD682-1234-4BB6-AD08-6BC8D48819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Table5!C189:L189</xm:f>
              <xm:sqref>Q189</xm:sqref>
            </x14:sparkline>
            <x14:sparkline>
              <xm:f>Table5!C190:L190</xm:f>
              <xm:sqref>Q190</xm:sqref>
            </x14:sparkline>
            <x14:sparkline>
              <xm:f>Table5!C191:L191</xm:f>
              <xm:sqref>Q191</xm:sqref>
            </x14:sparkline>
            <x14:sparkline>
              <xm:f>Table5!C192:L192</xm:f>
              <xm:sqref>Q192</xm:sqref>
            </x14:sparkline>
            <x14:sparkline>
              <xm:f>Table5!C193:L193</xm:f>
              <xm:sqref>Q193</xm:sqref>
            </x14:sparkline>
            <x14:sparkline>
              <xm:f>Table5!C194:L194</xm:f>
              <xm:sqref>Q194</xm:sqref>
            </x14:sparkline>
            <x14:sparkline>
              <xm:f>Table5!C195:L195</xm:f>
              <xm:sqref>Q195</xm:sqref>
            </x14:sparkline>
            <x14:sparkline>
              <xm:f>Table5!C196:L196</xm:f>
              <xm:sqref>Q196</xm:sqref>
            </x14:sparkline>
            <x14:sparkline>
              <xm:f>Table5!C197:L197</xm:f>
              <xm:sqref>Q197</xm:sqref>
            </x14:sparkline>
            <x14:sparkline>
              <xm:f>Table5!C198:L198</xm:f>
              <xm:sqref>Q198</xm:sqref>
            </x14:sparkline>
            <x14:sparkline>
              <xm:f>Table5!C199:L199</xm:f>
              <xm:sqref>Q199</xm:sqref>
            </x14:sparkline>
            <x14:sparkline>
              <xm:f>Table5!C200:L200</xm:f>
              <xm:sqref>Q200</xm:sqref>
            </x14:sparkline>
            <x14:sparkline>
              <xm:f>Table5!C201:L201</xm:f>
              <xm:sqref>Q201</xm:sqref>
            </x14:sparkline>
            <x14:sparkline>
              <xm:f>Table5!C202:L202</xm:f>
              <xm:sqref>Q202</xm:sqref>
            </x14:sparkline>
            <x14:sparkline>
              <xm:f>Table5!C203:L203</xm:f>
              <xm:sqref>Q203</xm:sqref>
            </x14:sparkline>
            <x14:sparkline>
              <xm:f>Table5!C204:L204</xm:f>
              <xm:sqref>Q204</xm:sqref>
            </x14:sparkline>
            <x14:sparkline>
              <xm:f>Table5!C205:L205</xm:f>
              <xm:sqref>Q205</xm:sqref>
            </x14:sparkline>
            <x14:sparkline>
              <xm:f>Table5!C206:L206</xm:f>
              <xm:sqref>Q206</xm:sqref>
            </x14:sparkline>
            <x14:sparkline>
              <xm:f>Table5!C207:L207</xm:f>
              <xm:sqref>Q207</xm:sqref>
            </x14:sparkline>
            <x14:sparkline>
              <xm:f>Table5!C208:L208</xm:f>
              <xm:sqref>Q208</xm:sqref>
            </x14:sparkline>
            <x14:sparkline>
              <xm:f>Table5!C209:L209</xm:f>
              <xm:sqref>Q209</xm:sqref>
            </x14:sparkline>
            <x14:sparkline>
              <xm:f>Table5!C210:L210</xm:f>
              <xm:sqref>Q210</xm:sqref>
            </x14:sparkline>
            <x14:sparkline>
              <xm:f>Table5!C211:L211</xm:f>
              <xm:sqref>Q211</xm:sqref>
            </x14:sparkline>
            <x14:sparkline>
              <xm:f>Table5!C212:L212</xm:f>
              <xm:sqref>Q212</xm:sqref>
            </x14:sparkline>
            <x14:sparkline>
              <xm:f>Table5!C213:L213</xm:f>
              <xm:sqref>Q213</xm:sqref>
            </x14:sparkline>
            <x14:sparkline>
              <xm:f>Table5!C214:L214</xm:f>
              <xm:sqref>Q214</xm:sqref>
            </x14:sparkline>
            <x14:sparkline>
              <xm:f>Table5!C215:L215</xm:f>
              <xm:sqref>Q215</xm:sqref>
            </x14:sparkline>
            <x14:sparkline>
              <xm:f>Table5!C216:L216</xm:f>
              <xm:sqref>Q216</xm:sqref>
            </x14:sparkline>
            <x14:sparkline>
              <xm:f>Table5!C217:L217</xm:f>
              <xm:sqref>Q217</xm:sqref>
            </x14:sparkline>
          </x14:sparklines>
        </x14:sparklineGroup>
        <x14:sparklineGroup displayEmptyCellsAs="gap" high="1" xr2:uid="{890C3F9E-63EE-4B4C-A223-D83B3B148F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Table5!C151:L151</xm:f>
              <xm:sqref>Q151</xm:sqref>
            </x14:sparkline>
            <x14:sparkline>
              <xm:f>Table5!C152:L152</xm:f>
              <xm:sqref>Q152</xm:sqref>
            </x14:sparkline>
            <x14:sparkline>
              <xm:f>Table5!C153:L153</xm:f>
              <xm:sqref>Q153</xm:sqref>
            </x14:sparkline>
            <x14:sparkline>
              <xm:f>Table5!C154:L154</xm:f>
              <xm:sqref>Q154</xm:sqref>
            </x14:sparkline>
            <x14:sparkline>
              <xm:f>Table5!C155:L155</xm:f>
              <xm:sqref>Q155</xm:sqref>
            </x14:sparkline>
            <x14:sparkline>
              <xm:f>Table5!C156:L156</xm:f>
              <xm:sqref>Q156</xm:sqref>
            </x14:sparkline>
            <x14:sparkline>
              <xm:f>Table5!C157:L157</xm:f>
              <xm:sqref>Q157</xm:sqref>
            </x14:sparkline>
            <x14:sparkline>
              <xm:f>Table5!C158:L158</xm:f>
              <xm:sqref>Q158</xm:sqref>
            </x14:sparkline>
            <x14:sparkline>
              <xm:f>Table5!C159:L159</xm:f>
              <xm:sqref>Q159</xm:sqref>
            </x14:sparkline>
            <x14:sparkline>
              <xm:f>Table5!C160:L160</xm:f>
              <xm:sqref>Q160</xm:sqref>
            </x14:sparkline>
            <x14:sparkline>
              <xm:f>Table5!C161:L161</xm:f>
              <xm:sqref>Q161</xm:sqref>
            </x14:sparkline>
            <x14:sparkline>
              <xm:f>Table5!C162:L162</xm:f>
              <xm:sqref>Q162</xm:sqref>
            </x14:sparkline>
            <x14:sparkline>
              <xm:f>Table5!C163:L163</xm:f>
              <xm:sqref>Q163</xm:sqref>
            </x14:sparkline>
            <x14:sparkline>
              <xm:f>Table5!C164:L164</xm:f>
              <xm:sqref>Q164</xm:sqref>
            </x14:sparkline>
            <x14:sparkline>
              <xm:f>Table5!C165:L165</xm:f>
              <xm:sqref>Q165</xm:sqref>
            </x14:sparkline>
            <x14:sparkline>
              <xm:f>Table5!C166:L166</xm:f>
              <xm:sqref>Q166</xm:sqref>
            </x14:sparkline>
            <x14:sparkline>
              <xm:f>Table5!C167:L167</xm:f>
              <xm:sqref>Q167</xm:sqref>
            </x14:sparkline>
            <x14:sparkline>
              <xm:f>Table5!C168:L168</xm:f>
              <xm:sqref>Q168</xm:sqref>
            </x14:sparkline>
            <x14:sparkline>
              <xm:f>Table5!C169:L169</xm:f>
              <xm:sqref>Q169</xm:sqref>
            </x14:sparkline>
            <x14:sparkline>
              <xm:f>Table5!C170:L170</xm:f>
              <xm:sqref>Q170</xm:sqref>
            </x14:sparkline>
            <x14:sparkline>
              <xm:f>Table5!C171:L171</xm:f>
              <xm:sqref>Q171</xm:sqref>
            </x14:sparkline>
            <x14:sparkline>
              <xm:f>Table5!C172:L172</xm:f>
              <xm:sqref>Q172</xm:sqref>
            </x14:sparkline>
            <x14:sparkline>
              <xm:f>Table5!C173:L173</xm:f>
              <xm:sqref>Q173</xm:sqref>
            </x14:sparkline>
            <x14:sparkline>
              <xm:f>Table5!C174:L174</xm:f>
              <xm:sqref>Q174</xm:sqref>
            </x14:sparkline>
            <x14:sparkline>
              <xm:f>Table5!C175:L175</xm:f>
              <xm:sqref>Q175</xm:sqref>
            </x14:sparkline>
            <x14:sparkline>
              <xm:f>Table5!C176:L176</xm:f>
              <xm:sqref>Q176</xm:sqref>
            </x14:sparkline>
            <x14:sparkline>
              <xm:f>Table5!C177:L177</xm:f>
              <xm:sqref>Q177</xm:sqref>
            </x14:sparkline>
            <x14:sparkline>
              <xm:f>Table5!C178:L178</xm:f>
              <xm:sqref>Q178</xm:sqref>
            </x14:sparkline>
            <x14:sparkline>
              <xm:f>Table5!C179:L179</xm:f>
              <xm:sqref>Q179</xm:sqref>
            </x14:sparkline>
            <x14:sparkline>
              <xm:f>Table5!C180:L180</xm:f>
              <xm:sqref>Q180</xm:sqref>
            </x14:sparkline>
            <x14:sparkline>
              <xm:f>Table5!C181:L181</xm:f>
              <xm:sqref>Q181</xm:sqref>
            </x14:sparkline>
            <x14:sparkline>
              <xm:f>Table5!C182:L182</xm:f>
              <xm:sqref>Q182</xm:sqref>
            </x14:sparkline>
            <x14:sparkline>
              <xm:f>Table5!C183:L183</xm:f>
              <xm:sqref>Q183</xm:sqref>
            </x14:sparkline>
            <x14:sparkline>
              <xm:f>Table5!C184:L184</xm:f>
              <xm:sqref>Q184</xm:sqref>
            </x14:sparkline>
            <x14:sparkline>
              <xm:f>Table5!C185:L185</xm:f>
              <xm:sqref>Q185</xm:sqref>
            </x14:sparkline>
            <x14:sparkline>
              <xm:f>Table5!C186:L186</xm:f>
              <xm:sqref>Q186</xm:sqref>
            </x14:sparkline>
            <x14:sparkline>
              <xm:f>Table5!C187:L187</xm:f>
              <xm:sqref>Q187</xm:sqref>
            </x14:sparkline>
          </x14:sparklines>
        </x14:sparklineGroup>
        <x14:sparklineGroup displayEmptyCellsAs="gap" high="1" xr2:uid="{FA85CC71-1294-4554-A861-A02F99CC5A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Table5!C121:L121</xm:f>
              <xm:sqref>Q121</xm:sqref>
            </x14:sparkline>
            <x14:sparkline>
              <xm:f>Table5!C122:L122</xm:f>
              <xm:sqref>Q122</xm:sqref>
            </x14:sparkline>
            <x14:sparkline>
              <xm:f>Table5!C123:L123</xm:f>
              <xm:sqref>Q123</xm:sqref>
            </x14:sparkline>
            <x14:sparkline>
              <xm:f>Table5!C124:L124</xm:f>
              <xm:sqref>Q124</xm:sqref>
            </x14:sparkline>
            <x14:sparkline>
              <xm:f>Table5!C125:L125</xm:f>
              <xm:sqref>Q125</xm:sqref>
            </x14:sparkline>
            <x14:sparkline>
              <xm:f>Table5!C126:L126</xm:f>
              <xm:sqref>Q126</xm:sqref>
            </x14:sparkline>
            <x14:sparkline>
              <xm:f>Table5!C127:L127</xm:f>
              <xm:sqref>Q127</xm:sqref>
            </x14:sparkline>
            <x14:sparkline>
              <xm:f>Table5!C128:L128</xm:f>
              <xm:sqref>Q128</xm:sqref>
            </x14:sparkline>
            <x14:sparkline>
              <xm:f>Table5!C129:L129</xm:f>
              <xm:sqref>Q129</xm:sqref>
            </x14:sparkline>
            <x14:sparkline>
              <xm:f>Table5!C130:L130</xm:f>
              <xm:sqref>Q130</xm:sqref>
            </x14:sparkline>
            <x14:sparkline>
              <xm:f>Table5!C131:L131</xm:f>
              <xm:sqref>Q131</xm:sqref>
            </x14:sparkline>
            <x14:sparkline>
              <xm:f>Table5!C132:L132</xm:f>
              <xm:sqref>Q132</xm:sqref>
            </x14:sparkline>
            <x14:sparkline>
              <xm:f>Table5!C133:L133</xm:f>
              <xm:sqref>Q133</xm:sqref>
            </x14:sparkline>
            <x14:sparkline>
              <xm:f>Table5!C134:L134</xm:f>
              <xm:sqref>Q134</xm:sqref>
            </x14:sparkline>
            <x14:sparkline>
              <xm:f>Table5!C135:L135</xm:f>
              <xm:sqref>Q135</xm:sqref>
            </x14:sparkline>
            <x14:sparkline>
              <xm:f>Table5!C136:L136</xm:f>
              <xm:sqref>Q136</xm:sqref>
            </x14:sparkline>
            <x14:sparkline>
              <xm:f>Table5!C137:L137</xm:f>
              <xm:sqref>Q137</xm:sqref>
            </x14:sparkline>
            <x14:sparkline>
              <xm:f>Table5!C138:L138</xm:f>
              <xm:sqref>Q138</xm:sqref>
            </x14:sparkline>
            <x14:sparkline>
              <xm:f>Table5!C139:L139</xm:f>
              <xm:sqref>Q139</xm:sqref>
            </x14:sparkline>
            <x14:sparkline>
              <xm:f>Table5!C140:L140</xm:f>
              <xm:sqref>Q140</xm:sqref>
            </x14:sparkline>
            <x14:sparkline>
              <xm:f>Table5!C141:L141</xm:f>
              <xm:sqref>Q141</xm:sqref>
            </x14:sparkline>
            <x14:sparkline>
              <xm:f>Table5!C142:L142</xm:f>
              <xm:sqref>Q142</xm:sqref>
            </x14:sparkline>
            <x14:sparkline>
              <xm:f>Table5!C143:L143</xm:f>
              <xm:sqref>Q143</xm:sqref>
            </x14:sparkline>
            <x14:sparkline>
              <xm:f>Table5!C144:L144</xm:f>
              <xm:sqref>Q144</xm:sqref>
            </x14:sparkline>
            <x14:sparkline>
              <xm:f>Table5!C145:L145</xm:f>
              <xm:sqref>Q145</xm:sqref>
            </x14:sparkline>
            <x14:sparkline>
              <xm:f>Table5!C146:L146</xm:f>
              <xm:sqref>Q146</xm:sqref>
            </x14:sparkline>
            <x14:sparkline>
              <xm:f>Table5!C147:L147</xm:f>
              <xm:sqref>Q147</xm:sqref>
            </x14:sparkline>
            <x14:sparkline>
              <xm:f>Table5!C148:L148</xm:f>
              <xm:sqref>Q148</xm:sqref>
            </x14:sparkline>
            <x14:sparkline>
              <xm:f>Table5!C149:L149</xm:f>
              <xm:sqref>Q149</xm:sqref>
            </x14:sparkline>
          </x14:sparklines>
        </x14:sparklineGroup>
        <x14:sparklineGroup displayEmptyCellsAs="gap" high="1" xr2:uid="{4AC96582-9F7F-4093-A541-F153268028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Table5!C75:L75</xm:f>
              <xm:sqref>Q75</xm:sqref>
            </x14:sparkline>
            <x14:sparkline>
              <xm:f>Table5!C76:L76</xm:f>
              <xm:sqref>Q76</xm:sqref>
            </x14:sparkline>
            <x14:sparkline>
              <xm:f>Table5!C77:L77</xm:f>
              <xm:sqref>Q77</xm:sqref>
            </x14:sparkline>
            <x14:sparkline>
              <xm:f>Table5!C78:L78</xm:f>
              <xm:sqref>Q78</xm:sqref>
            </x14:sparkline>
            <x14:sparkline>
              <xm:f>Table5!C79:L79</xm:f>
              <xm:sqref>Q79</xm:sqref>
            </x14:sparkline>
            <x14:sparkline>
              <xm:f>Table5!C80:L80</xm:f>
              <xm:sqref>Q80</xm:sqref>
            </x14:sparkline>
            <x14:sparkline>
              <xm:f>Table5!C81:L81</xm:f>
              <xm:sqref>Q81</xm:sqref>
            </x14:sparkline>
            <x14:sparkline>
              <xm:f>Table5!C82:L82</xm:f>
              <xm:sqref>Q82</xm:sqref>
            </x14:sparkline>
            <x14:sparkline>
              <xm:f>Table5!C83:L83</xm:f>
              <xm:sqref>Q83</xm:sqref>
            </x14:sparkline>
            <x14:sparkline>
              <xm:f>Table5!C84:L84</xm:f>
              <xm:sqref>Q84</xm:sqref>
            </x14:sparkline>
            <x14:sparkline>
              <xm:f>Table5!C85:L85</xm:f>
              <xm:sqref>Q85</xm:sqref>
            </x14:sparkline>
            <x14:sparkline>
              <xm:f>Table5!C86:L86</xm:f>
              <xm:sqref>Q86</xm:sqref>
            </x14:sparkline>
            <x14:sparkline>
              <xm:f>Table5!C87:L87</xm:f>
              <xm:sqref>Q87</xm:sqref>
            </x14:sparkline>
            <x14:sparkline>
              <xm:f>Table5!C88:L88</xm:f>
              <xm:sqref>Q88</xm:sqref>
            </x14:sparkline>
            <x14:sparkline>
              <xm:f>Table5!C89:L89</xm:f>
              <xm:sqref>Q89</xm:sqref>
            </x14:sparkline>
            <x14:sparkline>
              <xm:f>Table5!C90:L90</xm:f>
              <xm:sqref>Q90</xm:sqref>
            </x14:sparkline>
            <x14:sparkline>
              <xm:f>Table5!C91:L91</xm:f>
              <xm:sqref>Q91</xm:sqref>
            </x14:sparkline>
            <x14:sparkline>
              <xm:f>Table5!C92:L92</xm:f>
              <xm:sqref>Q92</xm:sqref>
            </x14:sparkline>
            <x14:sparkline>
              <xm:f>Table5!C93:L93</xm:f>
              <xm:sqref>Q93</xm:sqref>
            </x14:sparkline>
            <x14:sparkline>
              <xm:f>Table5!C94:L94</xm:f>
              <xm:sqref>Q94</xm:sqref>
            </x14:sparkline>
            <x14:sparkline>
              <xm:f>Table5!C95:L95</xm:f>
              <xm:sqref>Q95</xm:sqref>
            </x14:sparkline>
            <x14:sparkline>
              <xm:f>Table5!C96:L96</xm:f>
              <xm:sqref>Q96</xm:sqref>
            </x14:sparkline>
            <x14:sparkline>
              <xm:f>Table5!C97:L97</xm:f>
              <xm:sqref>Q97</xm:sqref>
            </x14:sparkline>
            <x14:sparkline>
              <xm:f>Table5!C98:L98</xm:f>
              <xm:sqref>Q98</xm:sqref>
            </x14:sparkline>
            <x14:sparkline>
              <xm:f>Table5!C99:L99</xm:f>
              <xm:sqref>Q99</xm:sqref>
            </x14:sparkline>
            <x14:sparkline>
              <xm:f>Table5!C100:L100</xm:f>
              <xm:sqref>Q100</xm:sqref>
            </x14:sparkline>
            <x14:sparkline>
              <xm:f>Table5!C101:L101</xm:f>
              <xm:sqref>Q101</xm:sqref>
            </x14:sparkline>
            <x14:sparkline>
              <xm:f>Table5!C102:L102</xm:f>
              <xm:sqref>Q102</xm:sqref>
            </x14:sparkline>
            <x14:sparkline>
              <xm:f>Table5!C103:L103</xm:f>
              <xm:sqref>Q103</xm:sqref>
            </x14:sparkline>
            <x14:sparkline>
              <xm:f>Table5!C104:L104</xm:f>
              <xm:sqref>Q104</xm:sqref>
            </x14:sparkline>
            <x14:sparkline>
              <xm:f>Table5!C105:L105</xm:f>
              <xm:sqref>Q105</xm:sqref>
            </x14:sparkline>
            <x14:sparkline>
              <xm:f>Table5!C106:L106</xm:f>
              <xm:sqref>Q106</xm:sqref>
            </x14:sparkline>
            <x14:sparkline>
              <xm:f>Table5!C107:L107</xm:f>
              <xm:sqref>Q107</xm:sqref>
            </x14:sparkline>
            <x14:sparkline>
              <xm:f>Table5!C108:L108</xm:f>
              <xm:sqref>Q108</xm:sqref>
            </x14:sparkline>
            <x14:sparkline>
              <xm:f>Table5!C109:L109</xm:f>
              <xm:sqref>Q109</xm:sqref>
            </x14:sparkline>
            <x14:sparkline>
              <xm:f>Table5!C110:L110</xm:f>
              <xm:sqref>Q110</xm:sqref>
            </x14:sparkline>
            <x14:sparkline>
              <xm:f>Table5!C111:L111</xm:f>
              <xm:sqref>Q111</xm:sqref>
            </x14:sparkline>
            <x14:sparkline>
              <xm:f>Table5!C112:L112</xm:f>
              <xm:sqref>Q112</xm:sqref>
            </x14:sparkline>
            <x14:sparkline>
              <xm:f>Table5!C113:L113</xm:f>
              <xm:sqref>Q113</xm:sqref>
            </x14:sparkline>
            <x14:sparkline>
              <xm:f>Table5!C114:L114</xm:f>
              <xm:sqref>Q114</xm:sqref>
            </x14:sparkline>
            <x14:sparkline>
              <xm:f>Table5!C115:L115</xm:f>
              <xm:sqref>Q115</xm:sqref>
            </x14:sparkline>
            <x14:sparkline>
              <xm:f>Table5!C116:L116</xm:f>
              <xm:sqref>Q116</xm:sqref>
            </x14:sparkline>
            <x14:sparkline>
              <xm:f>Table5!C117:L117</xm:f>
              <xm:sqref>Q117</xm:sqref>
            </x14:sparkline>
            <x14:sparkline>
              <xm:f>Table5!C118:L118</xm:f>
              <xm:sqref>Q118</xm:sqref>
            </x14:sparkline>
            <x14:sparkline>
              <xm:f>Table5!C119:L119</xm:f>
              <xm:sqref>Q119</xm:sqref>
            </x14:sparkline>
          </x14:sparklines>
        </x14:sparklineGroup>
        <x14:sparklineGroup displayEmptyCellsAs="gap" high="1" xr2:uid="{8200F786-2816-457B-9A31-DD7BB9BD07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Table5!C46:L46</xm:f>
              <xm:sqref>Q46</xm:sqref>
            </x14:sparkline>
            <x14:sparkline>
              <xm:f>Table5!C47:L47</xm:f>
              <xm:sqref>Q47</xm:sqref>
            </x14:sparkline>
            <x14:sparkline>
              <xm:f>Table5!C48:L48</xm:f>
              <xm:sqref>Q48</xm:sqref>
            </x14:sparkline>
            <x14:sparkline>
              <xm:f>Table5!C49:L49</xm:f>
              <xm:sqref>Q49</xm:sqref>
            </x14:sparkline>
            <x14:sparkline>
              <xm:f>Table5!C50:L50</xm:f>
              <xm:sqref>Q50</xm:sqref>
            </x14:sparkline>
            <x14:sparkline>
              <xm:f>Table5!C51:L51</xm:f>
              <xm:sqref>Q51</xm:sqref>
            </x14:sparkline>
            <x14:sparkline>
              <xm:f>Table5!C52:L52</xm:f>
              <xm:sqref>Q52</xm:sqref>
            </x14:sparkline>
            <x14:sparkline>
              <xm:f>Table5!C53:L53</xm:f>
              <xm:sqref>Q53</xm:sqref>
            </x14:sparkline>
            <x14:sparkline>
              <xm:f>Table5!C54:L54</xm:f>
              <xm:sqref>Q54</xm:sqref>
            </x14:sparkline>
            <x14:sparkline>
              <xm:f>Table5!C55:L55</xm:f>
              <xm:sqref>Q55</xm:sqref>
            </x14:sparkline>
            <x14:sparkline>
              <xm:f>Table5!C56:L56</xm:f>
              <xm:sqref>Q56</xm:sqref>
            </x14:sparkline>
            <x14:sparkline>
              <xm:f>Table5!C57:L57</xm:f>
              <xm:sqref>Q57</xm:sqref>
            </x14:sparkline>
            <x14:sparkline>
              <xm:f>Table5!C58:L58</xm:f>
              <xm:sqref>Q58</xm:sqref>
            </x14:sparkline>
            <x14:sparkline>
              <xm:f>Table5!C59:L59</xm:f>
              <xm:sqref>Q59</xm:sqref>
            </x14:sparkline>
            <x14:sparkline>
              <xm:f>Table5!C60:L60</xm:f>
              <xm:sqref>Q60</xm:sqref>
            </x14:sparkline>
            <x14:sparkline>
              <xm:f>Table5!C61:L61</xm:f>
              <xm:sqref>Q61</xm:sqref>
            </x14:sparkline>
            <x14:sparkline>
              <xm:f>Table5!C62:L62</xm:f>
              <xm:sqref>Q62</xm:sqref>
            </x14:sparkline>
            <x14:sparkline>
              <xm:f>Table5!C63:L63</xm:f>
              <xm:sqref>Q63</xm:sqref>
            </x14:sparkline>
            <x14:sparkline>
              <xm:f>Table5!C64:L64</xm:f>
              <xm:sqref>Q64</xm:sqref>
            </x14:sparkline>
            <x14:sparkline>
              <xm:f>Table5!C65:L65</xm:f>
              <xm:sqref>Q65</xm:sqref>
            </x14:sparkline>
            <x14:sparkline>
              <xm:f>Table5!C66:L66</xm:f>
              <xm:sqref>Q66</xm:sqref>
            </x14:sparkline>
            <x14:sparkline>
              <xm:f>Table5!C67:L67</xm:f>
              <xm:sqref>Q67</xm:sqref>
            </x14:sparkline>
            <x14:sparkline>
              <xm:f>Table5!C68:L68</xm:f>
              <xm:sqref>Q68</xm:sqref>
            </x14:sparkline>
            <x14:sparkline>
              <xm:f>Table5!C69:L69</xm:f>
              <xm:sqref>Q69</xm:sqref>
            </x14:sparkline>
            <x14:sparkline>
              <xm:f>Table5!C70:L70</xm:f>
              <xm:sqref>Q70</xm:sqref>
            </x14:sparkline>
            <x14:sparkline>
              <xm:f>Table5!C71:L71</xm:f>
              <xm:sqref>Q71</xm:sqref>
            </x14:sparkline>
            <x14:sparkline>
              <xm:f>Table5!C72:L72</xm:f>
              <xm:sqref>Q72</xm:sqref>
            </x14:sparkline>
            <x14:sparkline>
              <xm:f>Table5!C73:L73</xm:f>
              <xm:sqref>Q73</xm:sqref>
            </x14:sparkline>
          </x14:sparklines>
        </x14:sparklineGroup>
        <x14:sparklineGroup displayEmptyCellsAs="gap" high="1" xr2:uid="{CCCB77D1-489E-48DE-AACB-87482A5145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Table5!C5:L5</xm:f>
              <xm:sqref>Q5</xm:sqref>
            </x14:sparkline>
            <x14:sparkline>
              <xm:f>Table5!C6:L6</xm:f>
              <xm:sqref>Q6</xm:sqref>
            </x14:sparkline>
            <x14:sparkline>
              <xm:f>Table5!C7:L7</xm:f>
              <xm:sqref>Q7</xm:sqref>
            </x14:sparkline>
            <x14:sparkline>
              <xm:f>Table5!C8:L8</xm:f>
              <xm:sqref>Q8</xm:sqref>
            </x14:sparkline>
            <x14:sparkline>
              <xm:f>Table5!C9:L9</xm:f>
              <xm:sqref>Q9</xm:sqref>
            </x14:sparkline>
            <x14:sparkline>
              <xm:f>Table5!C10:L10</xm:f>
              <xm:sqref>Q10</xm:sqref>
            </x14:sparkline>
            <x14:sparkline>
              <xm:f>Table5!C11:L11</xm:f>
              <xm:sqref>Q11</xm:sqref>
            </x14:sparkline>
            <x14:sparkline>
              <xm:f>Table5!C12:L12</xm:f>
              <xm:sqref>Q12</xm:sqref>
            </x14:sparkline>
            <x14:sparkline>
              <xm:f>Table5!C13:L13</xm:f>
              <xm:sqref>Q13</xm:sqref>
            </x14:sparkline>
            <x14:sparkline>
              <xm:f>Table5!C14:L14</xm:f>
              <xm:sqref>Q14</xm:sqref>
            </x14:sparkline>
            <x14:sparkline>
              <xm:f>Table5!C15:L15</xm:f>
              <xm:sqref>Q15</xm:sqref>
            </x14:sparkline>
            <x14:sparkline>
              <xm:f>Table5!C16:L16</xm:f>
              <xm:sqref>Q16</xm:sqref>
            </x14:sparkline>
            <x14:sparkline>
              <xm:f>Table5!C17:L17</xm:f>
              <xm:sqref>Q17</xm:sqref>
            </x14:sparkline>
            <x14:sparkline>
              <xm:f>Table5!C18:L18</xm:f>
              <xm:sqref>Q18</xm:sqref>
            </x14:sparkline>
            <x14:sparkline>
              <xm:f>Table5!C19:L19</xm:f>
              <xm:sqref>Q19</xm:sqref>
            </x14:sparkline>
            <x14:sparkline>
              <xm:f>Table5!C20:L20</xm:f>
              <xm:sqref>Q20</xm:sqref>
            </x14:sparkline>
            <x14:sparkline>
              <xm:f>Table5!C21:L21</xm:f>
              <xm:sqref>Q21</xm:sqref>
            </x14:sparkline>
            <x14:sparkline>
              <xm:f>Table5!C22:L22</xm:f>
              <xm:sqref>Q22</xm:sqref>
            </x14:sparkline>
            <x14:sparkline>
              <xm:f>Table5!C23:L23</xm:f>
              <xm:sqref>Q23</xm:sqref>
            </x14:sparkline>
            <x14:sparkline>
              <xm:f>Table5!C24:L24</xm:f>
              <xm:sqref>Q24</xm:sqref>
            </x14:sparkline>
            <x14:sparkline>
              <xm:f>Table5!C25:L25</xm:f>
              <xm:sqref>Q25</xm:sqref>
            </x14:sparkline>
            <x14:sparkline>
              <xm:f>Table5!C26:L26</xm:f>
              <xm:sqref>Q26</xm:sqref>
            </x14:sparkline>
            <x14:sparkline>
              <xm:f>Table5!C27:L27</xm:f>
              <xm:sqref>Q27</xm:sqref>
            </x14:sparkline>
            <x14:sparkline>
              <xm:f>Table5!C28:L28</xm:f>
              <xm:sqref>Q28</xm:sqref>
            </x14:sparkline>
            <x14:sparkline>
              <xm:f>Table5!C29:L29</xm:f>
              <xm:sqref>Q29</xm:sqref>
            </x14:sparkline>
            <x14:sparkline>
              <xm:f>Table5!C30:L30</xm:f>
              <xm:sqref>Q30</xm:sqref>
            </x14:sparkline>
            <x14:sparkline>
              <xm:f>Table5!C31:L31</xm:f>
              <xm:sqref>Q31</xm:sqref>
            </x14:sparkline>
            <x14:sparkline>
              <xm:f>Table5!C32:L32</xm:f>
              <xm:sqref>Q32</xm:sqref>
            </x14:sparkline>
            <x14:sparkline>
              <xm:f>Table5!C33:L33</xm:f>
              <xm:sqref>Q33</xm:sqref>
            </x14:sparkline>
            <x14:sparkline>
              <xm:f>Table5!C34:L34</xm:f>
              <xm:sqref>Q34</xm:sqref>
            </x14:sparkline>
            <x14:sparkline>
              <xm:f>Table5!C35:L35</xm:f>
              <xm:sqref>Q35</xm:sqref>
            </x14:sparkline>
            <x14:sparkline>
              <xm:f>Table5!C36:L36</xm:f>
              <xm:sqref>Q36</xm:sqref>
            </x14:sparkline>
            <x14:sparkline>
              <xm:f>Table5!C37:L37</xm:f>
              <xm:sqref>Q37</xm:sqref>
            </x14:sparkline>
            <x14:sparkline>
              <xm:f>Table5!C38:L38</xm:f>
              <xm:sqref>Q38</xm:sqref>
            </x14:sparkline>
            <x14:sparkline>
              <xm:f>Table5!C39:L39</xm:f>
              <xm:sqref>Q39</xm:sqref>
            </x14:sparkline>
            <x14:sparkline>
              <xm:f>Table5!C40:L40</xm:f>
              <xm:sqref>Q40</xm:sqref>
            </x14:sparkline>
            <x14:sparkline>
              <xm:f>Table5!C41:L41</xm:f>
              <xm:sqref>Q41</xm:sqref>
            </x14:sparkline>
            <x14:sparkline>
              <xm:f>Table5!C42:L42</xm:f>
              <xm:sqref>Q42</xm:sqref>
            </x14:sparkline>
            <x14:sparkline>
              <xm:f>Table5!C43:L43</xm:f>
              <xm:sqref>Q43</xm:sqref>
            </x14:sparkline>
            <x14:sparkline>
              <xm:f>Table5!C44:L44</xm:f>
              <xm:sqref>Q44</xm:sqref>
            </x14:sparkline>
            <x14:sparkline>
              <xm:f>Table5!C45:L45</xm:f>
              <xm:sqref>Q45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AV11"/>
  <sheetViews>
    <sheetView workbookViewId="0">
      <pane xSplit="1" topLeftCell="AB1" activePane="topRight" state="frozen"/>
      <selection pane="topRight" activeCell="AV5" sqref="AV5"/>
    </sheetView>
  </sheetViews>
  <sheetFormatPr defaultRowHeight="11.25" x14ac:dyDescent="0.2"/>
  <cols>
    <col min="1" max="1" width="11.6640625" bestFit="1" customWidth="1"/>
  </cols>
  <sheetData>
    <row r="4" spans="1:48" x14ac:dyDescent="0.2">
      <c r="A4" t="s">
        <v>19</v>
      </c>
    </row>
    <row r="5" spans="1:48" x14ac:dyDescent="0.2">
      <c r="B5">
        <v>1980</v>
      </c>
      <c r="C5">
        <v>1981</v>
      </c>
      <c r="D5">
        <v>1982</v>
      </c>
      <c r="E5">
        <v>1983</v>
      </c>
      <c r="F5">
        <v>1984</v>
      </c>
      <c r="G5">
        <v>1985</v>
      </c>
      <c r="H5">
        <v>1986</v>
      </c>
      <c r="I5">
        <v>1987</v>
      </c>
      <c r="J5">
        <v>1988</v>
      </c>
      <c r="K5">
        <v>1989</v>
      </c>
      <c r="L5">
        <v>1990</v>
      </c>
      <c r="M5">
        <v>1991</v>
      </c>
      <c r="N5">
        <v>1992</v>
      </c>
      <c r="O5">
        <v>1993</v>
      </c>
      <c r="P5">
        <v>1994</v>
      </c>
      <c r="Q5">
        <v>1995</v>
      </c>
      <c r="R5">
        <v>1996</v>
      </c>
      <c r="S5">
        <v>1997</v>
      </c>
      <c r="T5">
        <v>1998</v>
      </c>
      <c r="U5">
        <v>1999</v>
      </c>
      <c r="V5">
        <v>2000</v>
      </c>
      <c r="W5">
        <v>2001</v>
      </c>
      <c r="X5">
        <v>2002</v>
      </c>
      <c r="Y5">
        <v>2003</v>
      </c>
      <c r="Z5">
        <v>2004</v>
      </c>
      <c r="AA5">
        <v>2005</v>
      </c>
      <c r="AB5">
        <v>2006</v>
      </c>
      <c r="AC5">
        <v>2007</v>
      </c>
      <c r="AD5">
        <v>2008</v>
      </c>
      <c r="AE5">
        <v>2009</v>
      </c>
      <c r="AF5">
        <v>2010</v>
      </c>
      <c r="AG5">
        <v>2011</v>
      </c>
      <c r="AH5">
        <v>2012</v>
      </c>
      <c r="AI5">
        <v>2013</v>
      </c>
      <c r="AJ5">
        <v>2014</v>
      </c>
      <c r="AK5">
        <v>2015</v>
      </c>
      <c r="AL5">
        <v>2016</v>
      </c>
      <c r="AM5">
        <v>2017</v>
      </c>
      <c r="AN5">
        <v>2018</v>
      </c>
      <c r="AO5">
        <v>2019</v>
      </c>
      <c r="AP5">
        <v>2020</v>
      </c>
      <c r="AQ5">
        <v>2021</v>
      </c>
      <c r="AR5">
        <v>2022</v>
      </c>
      <c r="AS5">
        <v>2023</v>
      </c>
      <c r="AT5">
        <v>2024</v>
      </c>
      <c r="AU5">
        <v>2025</v>
      </c>
      <c r="AV5">
        <v>2026</v>
      </c>
    </row>
    <row r="6" spans="1:48" s="2" customFormat="1" x14ac:dyDescent="0.2">
      <c r="A6" s="11" t="s">
        <v>0</v>
      </c>
      <c r="B6" s="2">
        <v>1968</v>
      </c>
      <c r="C6" s="2">
        <v>1979</v>
      </c>
      <c r="D6" s="2">
        <v>2077</v>
      </c>
      <c r="E6" s="2">
        <v>2065</v>
      </c>
      <c r="F6" s="2">
        <v>2151</v>
      </c>
      <c r="G6" s="2">
        <v>2274</v>
      </c>
      <c r="H6" s="2">
        <v>2337</v>
      </c>
      <c r="I6" s="2">
        <v>2291</v>
      </c>
      <c r="J6" s="2">
        <v>2274</v>
      </c>
      <c r="K6" s="2">
        <v>2193</v>
      </c>
      <c r="L6" s="2">
        <v>2249</v>
      </c>
      <c r="M6" s="2">
        <v>2301</v>
      </c>
      <c r="N6" s="2">
        <v>2174</v>
      </c>
      <c r="O6" s="2">
        <v>2238</v>
      </c>
      <c r="P6" s="2">
        <v>2389</v>
      </c>
      <c r="Q6" s="2">
        <v>2391</v>
      </c>
      <c r="R6" s="2">
        <v>2470</v>
      </c>
      <c r="S6" s="2">
        <v>2408</v>
      </c>
      <c r="T6" s="2">
        <v>2557</v>
      </c>
      <c r="U6" s="2">
        <v>2496</v>
      </c>
      <c r="V6" s="2">
        <v>2433</v>
      </c>
      <c r="W6" s="2">
        <v>2560</v>
      </c>
      <c r="X6" s="2">
        <v>2544</v>
      </c>
      <c r="Y6" s="2">
        <v>2799</v>
      </c>
      <c r="Z6" s="2">
        <v>2956</v>
      </c>
      <c r="AA6" s="2">
        <v>2934</v>
      </c>
      <c r="AB6" s="2">
        <v>2844</v>
      </c>
      <c r="AC6" s="2">
        <v>2669</v>
      </c>
      <c r="AD6" s="2">
        <v>2878</v>
      </c>
      <c r="AE6" s="2">
        <v>2728</v>
      </c>
      <c r="AF6" s="2">
        <v>2969</v>
      </c>
      <c r="AG6" s="2">
        <v>2922</v>
      </c>
      <c r="AH6" s="2">
        <v>3015</v>
      </c>
      <c r="AI6" s="2">
        <v>3008</v>
      </c>
      <c r="AJ6" s="2">
        <v>3093</v>
      </c>
      <c r="AK6" s="2">
        <v>3055</v>
      </c>
      <c r="AL6" s="2">
        <v>3188</v>
      </c>
      <c r="AM6" s="2">
        <v>3227</v>
      </c>
      <c r="AN6" s="2">
        <v>3292</v>
      </c>
      <c r="AO6" s="2">
        <v>3272</v>
      </c>
      <c r="AP6" s="2">
        <v>3466</v>
      </c>
      <c r="AQ6" s="2">
        <v>3733</v>
      </c>
      <c r="AR6" s="2">
        <v>3644</v>
      </c>
      <c r="AS6" s="2">
        <v>3957</v>
      </c>
      <c r="AT6" s="2">
        <v>4560</v>
      </c>
      <c r="AU6" s="2">
        <v>3992</v>
      </c>
      <c r="AV6" s="2">
        <v>4101</v>
      </c>
    </row>
    <row r="7" spans="1:48" x14ac:dyDescent="0.2">
      <c r="A7" s="3" t="s">
        <v>1</v>
      </c>
      <c r="B7" s="2">
        <v>6</v>
      </c>
      <c r="C7" s="2">
        <v>4</v>
      </c>
      <c r="D7" s="2">
        <v>4</v>
      </c>
      <c r="E7" s="2">
        <v>7</v>
      </c>
      <c r="F7" s="2">
        <v>3</v>
      </c>
      <c r="G7" s="2">
        <v>6</v>
      </c>
      <c r="H7" s="2">
        <v>1</v>
      </c>
      <c r="I7" s="2">
        <v>6</v>
      </c>
      <c r="J7" s="2">
        <v>7</v>
      </c>
      <c r="K7" s="2">
        <v>17</v>
      </c>
      <c r="L7" s="2">
        <v>14</v>
      </c>
      <c r="M7" s="2">
        <v>13</v>
      </c>
      <c r="N7" s="2">
        <v>15</v>
      </c>
      <c r="O7" s="2">
        <v>21</v>
      </c>
      <c r="P7" s="2">
        <v>23</v>
      </c>
      <c r="Q7" s="2">
        <v>22</v>
      </c>
      <c r="R7" s="2">
        <v>28</v>
      </c>
      <c r="S7" s="2">
        <v>33</v>
      </c>
      <c r="T7" s="2">
        <v>37</v>
      </c>
      <c r="U7" s="2">
        <v>23</v>
      </c>
      <c r="V7" s="2">
        <v>27</v>
      </c>
      <c r="W7" s="2">
        <v>32</v>
      </c>
      <c r="X7" s="2">
        <v>37</v>
      </c>
      <c r="Y7" s="2">
        <v>28</v>
      </c>
      <c r="Z7" s="2">
        <v>28</v>
      </c>
      <c r="AA7" s="2">
        <v>34</v>
      </c>
      <c r="AB7" s="2">
        <v>22</v>
      </c>
      <c r="AC7" s="2">
        <v>27</v>
      </c>
      <c r="AD7" s="2">
        <v>62</v>
      </c>
      <c r="AE7" s="2">
        <v>70</v>
      </c>
      <c r="AF7" s="2">
        <v>67</v>
      </c>
      <c r="AG7" s="2">
        <v>80</v>
      </c>
      <c r="AH7" s="2">
        <v>77</v>
      </c>
      <c r="AI7">
        <v>77</v>
      </c>
      <c r="AJ7">
        <v>93</v>
      </c>
      <c r="AK7" s="2">
        <v>100</v>
      </c>
      <c r="AL7">
        <v>92</v>
      </c>
      <c r="AM7">
        <v>103</v>
      </c>
      <c r="AN7">
        <v>123</v>
      </c>
      <c r="AO7">
        <v>108</v>
      </c>
      <c r="AP7">
        <v>115</v>
      </c>
      <c r="AQ7">
        <v>93</v>
      </c>
      <c r="AR7">
        <v>86</v>
      </c>
      <c r="AS7">
        <v>117</v>
      </c>
      <c r="AT7">
        <v>114</v>
      </c>
      <c r="AU7">
        <v>105</v>
      </c>
      <c r="AV7">
        <v>113</v>
      </c>
    </row>
    <row r="8" spans="1:48" x14ac:dyDescent="0.2">
      <c r="A8" s="3" t="s">
        <v>2</v>
      </c>
      <c r="B8" s="2">
        <v>515</v>
      </c>
      <c r="C8" s="2">
        <v>451</v>
      </c>
      <c r="D8" s="2">
        <v>508</v>
      </c>
      <c r="E8" s="2">
        <v>465</v>
      </c>
      <c r="F8" s="2">
        <v>463</v>
      </c>
      <c r="G8" s="2">
        <v>564</v>
      </c>
      <c r="H8" s="2">
        <v>566</v>
      </c>
      <c r="I8" s="2">
        <v>499</v>
      </c>
      <c r="J8" s="2">
        <v>558</v>
      </c>
      <c r="K8" s="2">
        <v>528</v>
      </c>
      <c r="L8" s="2">
        <v>516</v>
      </c>
      <c r="M8" s="2">
        <v>530</v>
      </c>
      <c r="N8" s="2">
        <v>514</v>
      </c>
      <c r="O8" s="2">
        <v>537</v>
      </c>
      <c r="P8" s="2">
        <v>618</v>
      </c>
      <c r="Q8" s="2">
        <v>617</v>
      </c>
      <c r="R8" s="2">
        <v>661</v>
      </c>
      <c r="S8" s="2">
        <v>698</v>
      </c>
      <c r="T8" s="2">
        <v>702</v>
      </c>
      <c r="U8" s="2">
        <v>802</v>
      </c>
      <c r="V8" s="2">
        <v>768</v>
      </c>
      <c r="W8" s="2">
        <v>771</v>
      </c>
      <c r="X8" s="2">
        <v>754</v>
      </c>
      <c r="Y8" s="2">
        <v>822</v>
      </c>
      <c r="Z8" s="2">
        <v>882</v>
      </c>
      <c r="AA8" s="2">
        <v>824</v>
      </c>
      <c r="AB8" s="2">
        <v>839</v>
      </c>
      <c r="AC8" s="2">
        <v>764</v>
      </c>
      <c r="AD8" s="2">
        <v>838</v>
      </c>
      <c r="AE8" s="2">
        <v>695</v>
      </c>
      <c r="AF8" s="2">
        <v>772</v>
      </c>
      <c r="AG8" s="2">
        <v>808</v>
      </c>
      <c r="AH8" s="2">
        <v>801</v>
      </c>
      <c r="AI8">
        <v>753</v>
      </c>
      <c r="AJ8">
        <v>791</v>
      </c>
      <c r="AK8" s="2">
        <v>796</v>
      </c>
      <c r="AL8">
        <v>808</v>
      </c>
      <c r="AM8">
        <v>760</v>
      </c>
      <c r="AN8">
        <v>718</v>
      </c>
      <c r="AO8">
        <v>722</v>
      </c>
      <c r="AP8">
        <v>692</v>
      </c>
      <c r="AQ8">
        <v>782</v>
      </c>
      <c r="AR8">
        <v>828</v>
      </c>
      <c r="AS8" s="2">
        <v>1231</v>
      </c>
      <c r="AT8" s="2">
        <v>1487</v>
      </c>
      <c r="AU8">
        <v>1000</v>
      </c>
      <c r="AV8">
        <v>983</v>
      </c>
    </row>
    <row r="9" spans="1:48" x14ac:dyDescent="0.2">
      <c r="A9" s="3" t="s">
        <v>80</v>
      </c>
      <c r="B9" s="2">
        <v>1290</v>
      </c>
      <c r="C9" s="2">
        <v>1367</v>
      </c>
      <c r="D9" s="2">
        <v>1378</v>
      </c>
      <c r="E9" s="2">
        <v>1386</v>
      </c>
      <c r="F9" s="2">
        <v>1452</v>
      </c>
      <c r="G9" s="2">
        <v>1504</v>
      </c>
      <c r="H9" s="2">
        <v>1545</v>
      </c>
      <c r="I9" s="2">
        <v>1476</v>
      </c>
      <c r="J9" s="2">
        <v>1448</v>
      </c>
      <c r="K9" s="2">
        <v>1418</v>
      </c>
      <c r="L9" s="2">
        <v>1510</v>
      </c>
      <c r="M9" s="2">
        <v>1625</v>
      </c>
      <c r="N9" s="2">
        <v>1564</v>
      </c>
      <c r="O9" s="2">
        <v>1594</v>
      </c>
      <c r="P9" s="2">
        <v>1644</v>
      </c>
      <c r="Q9" s="2">
        <v>1663</v>
      </c>
      <c r="R9" s="2">
        <v>1671</v>
      </c>
      <c r="S9" s="2">
        <v>1580</v>
      </c>
      <c r="T9" s="2">
        <v>1553</v>
      </c>
      <c r="U9" s="2">
        <v>1506</v>
      </c>
      <c r="V9" s="2">
        <v>1489</v>
      </c>
      <c r="W9" s="2">
        <v>1608</v>
      </c>
      <c r="X9" s="2">
        <v>1611</v>
      </c>
      <c r="Y9" s="2">
        <v>1770</v>
      </c>
      <c r="Z9" s="2">
        <v>1830</v>
      </c>
      <c r="AA9" s="2">
        <v>1910</v>
      </c>
      <c r="AB9" s="2">
        <v>1830</v>
      </c>
      <c r="AC9" s="2">
        <v>1744</v>
      </c>
      <c r="AD9" s="2">
        <v>1854</v>
      </c>
      <c r="AE9" s="2">
        <v>1843</v>
      </c>
      <c r="AF9" s="2">
        <v>1988</v>
      </c>
      <c r="AG9" s="2">
        <v>1943</v>
      </c>
      <c r="AH9" s="2">
        <v>1984</v>
      </c>
      <c r="AI9">
        <v>2061</v>
      </c>
      <c r="AJ9">
        <v>2076</v>
      </c>
      <c r="AK9" s="2">
        <v>2012</v>
      </c>
      <c r="AL9" s="2">
        <v>2071</v>
      </c>
      <c r="AM9" s="2">
        <v>2143</v>
      </c>
      <c r="AN9" s="2">
        <v>2201</v>
      </c>
      <c r="AO9" s="2">
        <v>2163</v>
      </c>
      <c r="AP9" s="2">
        <v>2372</v>
      </c>
      <c r="AQ9" s="2">
        <v>2489</v>
      </c>
      <c r="AR9" s="2">
        <v>2315</v>
      </c>
      <c r="AS9" s="2">
        <v>2167</v>
      </c>
      <c r="AT9" s="2">
        <v>2271</v>
      </c>
      <c r="AU9">
        <v>2239</v>
      </c>
      <c r="AV9">
        <v>2424</v>
      </c>
    </row>
    <row r="10" spans="1:48" x14ac:dyDescent="0.2">
      <c r="A10" s="3" t="s">
        <v>3</v>
      </c>
      <c r="B10" s="2">
        <v>116</v>
      </c>
      <c r="C10" s="2">
        <v>118</v>
      </c>
      <c r="D10" s="2">
        <v>147</v>
      </c>
      <c r="E10" s="2">
        <v>184</v>
      </c>
      <c r="F10" s="2">
        <v>181</v>
      </c>
      <c r="G10" s="2">
        <v>180</v>
      </c>
      <c r="H10" s="2">
        <v>201</v>
      </c>
      <c r="I10" s="2">
        <v>283</v>
      </c>
      <c r="J10" s="2">
        <v>237</v>
      </c>
      <c r="K10" s="2">
        <v>208</v>
      </c>
      <c r="L10" s="2">
        <v>182</v>
      </c>
      <c r="M10" s="2">
        <v>133</v>
      </c>
      <c r="N10" s="2">
        <v>81</v>
      </c>
      <c r="O10" s="2">
        <v>86</v>
      </c>
      <c r="P10" s="2">
        <v>104</v>
      </c>
      <c r="Q10" s="2">
        <v>89</v>
      </c>
      <c r="R10" s="2">
        <v>110</v>
      </c>
      <c r="S10" s="2">
        <v>97</v>
      </c>
      <c r="T10" s="2">
        <v>265</v>
      </c>
      <c r="U10" s="2">
        <v>165</v>
      </c>
      <c r="V10" s="2">
        <v>146</v>
      </c>
      <c r="W10" s="2">
        <v>146</v>
      </c>
      <c r="X10" s="2">
        <v>124</v>
      </c>
      <c r="Y10" s="2">
        <v>147</v>
      </c>
      <c r="Z10" s="2">
        <v>138</v>
      </c>
      <c r="AA10" s="2">
        <v>109</v>
      </c>
      <c r="AB10" s="2">
        <v>103</v>
      </c>
      <c r="AC10" s="2">
        <v>88</v>
      </c>
      <c r="AD10" s="2">
        <v>78</v>
      </c>
      <c r="AE10" s="2">
        <v>78</v>
      </c>
      <c r="AF10" s="2">
        <v>75</v>
      </c>
      <c r="AG10" s="2">
        <v>26</v>
      </c>
      <c r="AH10" s="2">
        <v>46</v>
      </c>
      <c r="AI10">
        <v>50</v>
      </c>
      <c r="AJ10">
        <v>63</v>
      </c>
      <c r="AK10" s="2">
        <v>73</v>
      </c>
      <c r="AL10">
        <v>85</v>
      </c>
      <c r="AM10">
        <v>68</v>
      </c>
      <c r="AN10">
        <v>82</v>
      </c>
      <c r="AO10">
        <v>93</v>
      </c>
      <c r="AP10">
        <v>82</v>
      </c>
      <c r="AQ10">
        <v>98</v>
      </c>
      <c r="AR10">
        <v>69</v>
      </c>
      <c r="AS10" s="2">
        <v>53</v>
      </c>
      <c r="AT10" s="2">
        <v>207</v>
      </c>
      <c r="AU10">
        <v>221</v>
      </c>
      <c r="AV10">
        <v>212</v>
      </c>
    </row>
    <row r="11" spans="1:48" x14ac:dyDescent="0.2">
      <c r="A11" s="3" t="s">
        <v>81</v>
      </c>
      <c r="B11" s="2">
        <v>41</v>
      </c>
      <c r="C11" s="2">
        <v>39</v>
      </c>
      <c r="D11" s="2">
        <v>40</v>
      </c>
      <c r="E11" s="2">
        <v>23</v>
      </c>
      <c r="F11" s="2">
        <v>52</v>
      </c>
      <c r="G11" s="2">
        <v>20</v>
      </c>
      <c r="H11" s="2">
        <v>24</v>
      </c>
      <c r="I11" s="2">
        <v>27</v>
      </c>
      <c r="J11" s="2">
        <v>24</v>
      </c>
      <c r="K11" s="2">
        <v>22</v>
      </c>
      <c r="L11" s="2">
        <v>27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3</v>
      </c>
      <c r="W11" s="2">
        <v>3</v>
      </c>
      <c r="X11" s="2">
        <v>18</v>
      </c>
      <c r="Y11" s="2">
        <v>32</v>
      </c>
      <c r="Z11" s="2">
        <v>78</v>
      </c>
      <c r="AA11" s="2">
        <v>57</v>
      </c>
      <c r="AB11" s="2">
        <v>50</v>
      </c>
      <c r="AC11" s="2">
        <v>46</v>
      </c>
      <c r="AD11" s="2">
        <v>46</v>
      </c>
      <c r="AE11" s="2">
        <v>42</v>
      </c>
      <c r="AF11" s="2">
        <v>67</v>
      </c>
      <c r="AG11" s="2">
        <v>65</v>
      </c>
      <c r="AH11" s="2">
        <v>107</v>
      </c>
      <c r="AI11">
        <v>67</v>
      </c>
      <c r="AJ11">
        <v>70</v>
      </c>
      <c r="AK11" s="2">
        <v>74</v>
      </c>
      <c r="AL11">
        <v>132</v>
      </c>
      <c r="AM11">
        <v>153</v>
      </c>
      <c r="AN11">
        <v>168</v>
      </c>
      <c r="AO11">
        <v>186</v>
      </c>
      <c r="AP11">
        <v>205</v>
      </c>
      <c r="AQ11">
        <v>271</v>
      </c>
      <c r="AR11">
        <v>346</v>
      </c>
      <c r="AS11">
        <v>389</v>
      </c>
      <c r="AT11" s="2">
        <v>481</v>
      </c>
      <c r="AU11">
        <v>427</v>
      </c>
      <c r="AV11">
        <v>369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BCC9-8925-4147-89CB-A6D3FB90E0E0}">
  <dimension ref="A1:J32"/>
  <sheetViews>
    <sheetView showGridLines="0" zoomScaleNormal="100" workbookViewId="0"/>
  </sheetViews>
  <sheetFormatPr defaultRowHeight="11.25" x14ac:dyDescent="0.2"/>
  <cols>
    <col min="1" max="1" width="20.1640625" bestFit="1" customWidth="1"/>
    <col min="2" max="2" width="9.83203125" customWidth="1"/>
    <col min="3" max="3" width="7.1640625" customWidth="1"/>
    <col min="4" max="4" width="8.5" customWidth="1"/>
    <col min="5" max="5" width="8.83203125" customWidth="1"/>
    <col min="6" max="6" width="9" customWidth="1"/>
    <col min="7" max="8" width="9.1640625" customWidth="1"/>
    <col min="9" max="9" width="8.83203125" customWidth="1"/>
    <col min="12" max="12" width="8" bestFit="1" customWidth="1"/>
    <col min="13" max="13" width="8.33203125" bestFit="1" customWidth="1"/>
    <col min="14" max="14" width="9" bestFit="1" customWidth="1"/>
    <col min="15" max="15" width="9.33203125" bestFit="1" customWidth="1"/>
    <col min="16" max="16" width="8.33203125" customWidth="1"/>
    <col min="17" max="18" width="8" bestFit="1" customWidth="1"/>
  </cols>
  <sheetData>
    <row r="1" spans="1:10" x14ac:dyDescent="0.2">
      <c r="A1" s="3"/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3"/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3"/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3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3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3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3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3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3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3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3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3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3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3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">
      <c r="A20" s="3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">
      <c r="A21" s="3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3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">
      <c r="A23" s="3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A24" s="3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3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">
      <c r="A26" s="3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">
      <c r="A27" s="3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">
      <c r="A28" s="3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">
      <c r="A29" s="3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">
      <c r="A30" s="3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">
      <c r="A31" s="3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">
      <c r="A32" s="3"/>
      <c r="B32" s="2"/>
      <c r="C32" s="2"/>
      <c r="D32" s="2"/>
      <c r="E32" s="2"/>
      <c r="F32" s="2"/>
      <c r="G32" s="2"/>
      <c r="H32" s="2"/>
      <c r="I32" s="2"/>
      <c r="J32" s="2"/>
    </row>
  </sheetData>
  <printOptions horizontalCentered="1"/>
  <pageMargins left="0.2" right="0.2" top="0.5" bottom="0.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Degree_index</vt:lpstr>
      <vt:lpstr>Tables1_4</vt:lpstr>
      <vt:lpstr>Table5</vt:lpstr>
      <vt:lpstr>graph_data</vt:lpstr>
      <vt:lpstr>graph</vt:lpstr>
      <vt:lpstr>Table5!Print_Titles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David</dc:creator>
  <cp:lastModifiedBy>Franks, Tiffany</cp:lastModifiedBy>
  <cp:lastPrinted>2026-08-27T16:35:32Z</cp:lastPrinted>
  <dcterms:created xsi:type="dcterms:W3CDTF">2012-06-18T17:27:39Z</dcterms:created>
  <dcterms:modified xsi:type="dcterms:W3CDTF">2026-08-27T16:38:30Z</dcterms:modified>
</cp:coreProperties>
</file>