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O:\OPA_Office\OPA_Website\lvl1_Factbooks\factbooks10yr\"/>
    </mc:Choice>
  </mc:AlternateContent>
  <xr:revisionPtr revIDLastSave="0" documentId="13_ncr:1_{C4811A28-BCB6-421A-8CD7-8F8CB9334E6E}" xr6:coauthVersionLast="47" xr6:coauthVersionMax="47" xr10:uidLastSave="{00000000-0000-0000-0000-000000000000}"/>
  <bookViews>
    <workbookView xWindow="15240" yWindow="3600" windowWidth="22335" windowHeight="17145" activeTab="1" xr2:uid="{00000000-000D-0000-FFFF-FFFF00000000}"/>
  </bookViews>
  <sheets>
    <sheet name="Student_Summer_index" sheetId="3" r:id="rId1"/>
    <sheet name="Student_Summ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8" i="2" l="1"/>
  <c r="L743" i="2"/>
  <c r="M743" i="2"/>
  <c r="L744" i="2"/>
  <c r="M744" i="2"/>
  <c r="L745" i="2"/>
  <c r="M745" i="2"/>
  <c r="L746" i="2"/>
  <c r="M746" i="2"/>
  <c r="L747" i="2"/>
  <c r="M747" i="2"/>
  <c r="L748" i="2"/>
  <c r="M748" i="2"/>
  <c r="L749" i="2"/>
  <c r="M749" i="2"/>
  <c r="L750" i="2"/>
  <c r="M750" i="2"/>
  <c r="L751" i="2"/>
  <c r="M751" i="2"/>
  <c r="L752" i="2"/>
  <c r="M752" i="2"/>
  <c r="L753" i="2"/>
  <c r="M753" i="2"/>
  <c r="L754" i="2"/>
  <c r="M754" i="2"/>
  <c r="L755" i="2"/>
  <c r="M755" i="2"/>
  <c r="B757" i="2"/>
  <c r="C757" i="2"/>
  <c r="D757" i="2"/>
  <c r="E757" i="2"/>
  <c r="F757" i="2"/>
  <c r="G757" i="2"/>
  <c r="H757" i="2"/>
  <c r="I757" i="2"/>
  <c r="J757" i="2"/>
  <c r="K757" i="2"/>
  <c r="M757" i="2"/>
  <c r="B758" i="2"/>
  <c r="C758" i="2"/>
  <c r="D758" i="2"/>
  <c r="E758" i="2"/>
  <c r="F758" i="2"/>
  <c r="G758" i="2"/>
  <c r="H758" i="2"/>
  <c r="I758" i="2"/>
  <c r="J758" i="2"/>
  <c r="K758" i="2"/>
  <c r="M758" i="2"/>
  <c r="B759" i="2"/>
  <c r="C759" i="2"/>
  <c r="D759" i="2"/>
  <c r="E759" i="2"/>
  <c r="F759" i="2"/>
  <c r="G759" i="2"/>
  <c r="H759" i="2"/>
  <c r="I759" i="2"/>
  <c r="J759" i="2"/>
  <c r="K759" i="2"/>
  <c r="M759" i="2"/>
  <c r="B760" i="2"/>
  <c r="C760" i="2"/>
  <c r="D760" i="2"/>
  <c r="E760" i="2"/>
  <c r="F760" i="2"/>
  <c r="G760" i="2"/>
  <c r="H760" i="2"/>
  <c r="I760" i="2"/>
  <c r="J760" i="2"/>
  <c r="K760" i="2"/>
  <c r="M760" i="2"/>
  <c r="B761" i="2"/>
  <c r="C761" i="2"/>
  <c r="D761" i="2"/>
  <c r="E761" i="2"/>
  <c r="F761" i="2"/>
  <c r="G761" i="2"/>
  <c r="H761" i="2"/>
  <c r="I761" i="2"/>
  <c r="J761" i="2"/>
  <c r="K761" i="2"/>
  <c r="M761" i="2"/>
  <c r="N438" i="2" l="1"/>
  <c r="K762" i="2"/>
  <c r="K763" i="2"/>
  <c r="K764" i="2"/>
  <c r="K765" i="2"/>
  <c r="K766" i="2"/>
  <c r="K767" i="2"/>
  <c r="K768" i="2"/>
  <c r="J762" i="2"/>
  <c r="J763" i="2"/>
  <c r="J764" i="2"/>
  <c r="J765" i="2"/>
  <c r="J766" i="2"/>
  <c r="J767" i="2"/>
  <c r="J768" i="2"/>
  <c r="I762" i="2"/>
  <c r="I763" i="2"/>
  <c r="I764" i="2"/>
  <c r="I765" i="2"/>
  <c r="I766" i="2"/>
  <c r="I767" i="2"/>
  <c r="I768" i="2"/>
  <c r="H762" i="2"/>
  <c r="H763" i="2"/>
  <c r="H764" i="2"/>
  <c r="H765" i="2"/>
  <c r="H766" i="2"/>
  <c r="H767" i="2"/>
  <c r="H768" i="2"/>
  <c r="G762" i="2"/>
  <c r="G763" i="2"/>
  <c r="G764" i="2"/>
  <c r="G765" i="2"/>
  <c r="G766" i="2"/>
  <c r="G767" i="2"/>
  <c r="G768" i="2"/>
  <c r="F762" i="2"/>
  <c r="F763" i="2"/>
  <c r="F764" i="2"/>
  <c r="F765" i="2"/>
  <c r="F766" i="2"/>
  <c r="F767" i="2"/>
  <c r="F768" i="2"/>
  <c r="E762" i="2"/>
  <c r="E756" i="2" s="1"/>
  <c r="E763" i="2"/>
  <c r="E764" i="2"/>
  <c r="E765" i="2"/>
  <c r="E766" i="2"/>
  <c r="E767" i="2"/>
  <c r="E768" i="2"/>
  <c r="D762" i="2"/>
  <c r="D756" i="2" s="1"/>
  <c r="D763" i="2"/>
  <c r="D764" i="2"/>
  <c r="D765" i="2"/>
  <c r="D766" i="2"/>
  <c r="D767" i="2"/>
  <c r="D768" i="2"/>
  <c r="C762" i="2"/>
  <c r="C756" i="2" s="1"/>
  <c r="C763" i="2"/>
  <c r="C764" i="2"/>
  <c r="C765" i="2"/>
  <c r="C766" i="2"/>
  <c r="C767" i="2"/>
  <c r="C768" i="2"/>
  <c r="B762" i="2"/>
  <c r="B756" i="2" s="1"/>
  <c r="B763" i="2"/>
  <c r="B764" i="2"/>
  <c r="B765" i="2"/>
  <c r="B766" i="2"/>
  <c r="B767" i="2"/>
  <c r="B768" i="2"/>
  <c r="O755" i="2"/>
  <c r="N755" i="2"/>
  <c r="O754" i="2"/>
  <c r="N754" i="2"/>
  <c r="O753" i="2"/>
  <c r="N753" i="2"/>
  <c r="O752" i="2"/>
  <c r="N752" i="2"/>
  <c r="O751" i="2"/>
  <c r="N751" i="2"/>
  <c r="O750" i="2"/>
  <c r="N750" i="2"/>
  <c r="O749" i="2"/>
  <c r="N749" i="2"/>
  <c r="O748" i="2"/>
  <c r="N748" i="2"/>
  <c r="O747" i="2"/>
  <c r="N747" i="2"/>
  <c r="O746" i="2"/>
  <c r="N746" i="2"/>
  <c r="O745" i="2"/>
  <c r="N745" i="2"/>
  <c r="O744" i="2"/>
  <c r="N744" i="2"/>
  <c r="O743" i="2"/>
  <c r="N743" i="2"/>
  <c r="K726" i="2"/>
  <c r="K727" i="2"/>
  <c r="K728" i="2"/>
  <c r="K729" i="2"/>
  <c r="K730" i="2"/>
  <c r="K731" i="2"/>
  <c r="K732" i="2"/>
  <c r="K733" i="2"/>
  <c r="K734" i="2"/>
  <c r="K735" i="2"/>
  <c r="K736" i="2"/>
  <c r="K725" i="2"/>
  <c r="J726" i="2"/>
  <c r="J727" i="2"/>
  <c r="J728" i="2"/>
  <c r="J729" i="2"/>
  <c r="J730" i="2"/>
  <c r="J731" i="2"/>
  <c r="J732" i="2"/>
  <c r="J733" i="2"/>
  <c r="J734" i="2"/>
  <c r="J735" i="2"/>
  <c r="J736" i="2"/>
  <c r="J725" i="2"/>
  <c r="I726" i="2"/>
  <c r="I727" i="2"/>
  <c r="I728" i="2"/>
  <c r="I729" i="2"/>
  <c r="I730" i="2"/>
  <c r="I731" i="2"/>
  <c r="I732" i="2"/>
  <c r="I733" i="2"/>
  <c r="I734" i="2"/>
  <c r="I735" i="2"/>
  <c r="I736" i="2"/>
  <c r="I725" i="2"/>
  <c r="H726" i="2"/>
  <c r="H727" i="2"/>
  <c r="H728" i="2"/>
  <c r="H729" i="2"/>
  <c r="H730" i="2"/>
  <c r="H731" i="2"/>
  <c r="H732" i="2"/>
  <c r="H733" i="2"/>
  <c r="H734" i="2"/>
  <c r="H735" i="2"/>
  <c r="H736" i="2"/>
  <c r="H725" i="2"/>
  <c r="G726" i="2"/>
  <c r="G727" i="2"/>
  <c r="G728" i="2"/>
  <c r="G729" i="2"/>
  <c r="G730" i="2"/>
  <c r="G731" i="2"/>
  <c r="G732" i="2"/>
  <c r="G733" i="2"/>
  <c r="G734" i="2"/>
  <c r="G735" i="2"/>
  <c r="G736" i="2"/>
  <c r="G725" i="2"/>
  <c r="F726" i="2"/>
  <c r="F727" i="2"/>
  <c r="F728" i="2"/>
  <c r="F729" i="2"/>
  <c r="F730" i="2"/>
  <c r="F731" i="2"/>
  <c r="F732" i="2"/>
  <c r="F733" i="2"/>
  <c r="F734" i="2"/>
  <c r="F735" i="2"/>
  <c r="F736" i="2"/>
  <c r="F725" i="2"/>
  <c r="E726" i="2"/>
  <c r="E727" i="2"/>
  <c r="E728" i="2"/>
  <c r="E729" i="2"/>
  <c r="E730" i="2"/>
  <c r="E731" i="2"/>
  <c r="E732" i="2"/>
  <c r="E733" i="2"/>
  <c r="E734" i="2"/>
  <c r="E735" i="2"/>
  <c r="E736" i="2"/>
  <c r="E725" i="2"/>
  <c r="D726" i="2"/>
  <c r="D727" i="2"/>
  <c r="D728" i="2"/>
  <c r="D729" i="2"/>
  <c r="D730" i="2"/>
  <c r="D731" i="2"/>
  <c r="D732" i="2"/>
  <c r="D733" i="2"/>
  <c r="D734" i="2"/>
  <c r="D735" i="2"/>
  <c r="D736" i="2"/>
  <c r="D725" i="2"/>
  <c r="C726" i="2"/>
  <c r="C727" i="2"/>
  <c r="C728" i="2"/>
  <c r="C729" i="2"/>
  <c r="C730" i="2"/>
  <c r="C731" i="2"/>
  <c r="C732" i="2"/>
  <c r="C733" i="2"/>
  <c r="C734" i="2"/>
  <c r="C735" i="2"/>
  <c r="C736" i="2"/>
  <c r="C725" i="2"/>
  <c r="K606" i="2"/>
  <c r="K607" i="2"/>
  <c r="K608" i="2"/>
  <c r="K609" i="2"/>
  <c r="K610" i="2"/>
  <c r="K611" i="2"/>
  <c r="K612" i="2"/>
  <c r="K613" i="2"/>
  <c r="K614" i="2"/>
  <c r="K615" i="2"/>
  <c r="K616" i="2"/>
  <c r="K605" i="2"/>
  <c r="J606" i="2"/>
  <c r="J607" i="2"/>
  <c r="J608" i="2"/>
  <c r="J609" i="2"/>
  <c r="J610" i="2"/>
  <c r="J611" i="2"/>
  <c r="J612" i="2"/>
  <c r="J613" i="2"/>
  <c r="J614" i="2"/>
  <c r="J615" i="2"/>
  <c r="J616" i="2"/>
  <c r="J605" i="2"/>
  <c r="I606" i="2"/>
  <c r="I607" i="2"/>
  <c r="I608" i="2"/>
  <c r="I609" i="2"/>
  <c r="I610" i="2"/>
  <c r="I611" i="2"/>
  <c r="I612" i="2"/>
  <c r="I613" i="2"/>
  <c r="I614" i="2"/>
  <c r="I615" i="2"/>
  <c r="I616" i="2"/>
  <c r="I605" i="2"/>
  <c r="H606" i="2"/>
  <c r="H607" i="2"/>
  <c r="H608" i="2"/>
  <c r="H609" i="2"/>
  <c r="H610" i="2"/>
  <c r="H611" i="2"/>
  <c r="H612" i="2"/>
  <c r="H613" i="2"/>
  <c r="H614" i="2"/>
  <c r="H615" i="2"/>
  <c r="H616" i="2"/>
  <c r="H605" i="2"/>
  <c r="G606" i="2"/>
  <c r="G607" i="2"/>
  <c r="G608" i="2"/>
  <c r="G609" i="2"/>
  <c r="G610" i="2"/>
  <c r="G611" i="2"/>
  <c r="G612" i="2"/>
  <c r="G613" i="2"/>
  <c r="G614" i="2"/>
  <c r="G615" i="2"/>
  <c r="G616" i="2"/>
  <c r="G605" i="2"/>
  <c r="F606" i="2"/>
  <c r="F607" i="2"/>
  <c r="F608" i="2"/>
  <c r="F609" i="2"/>
  <c r="F610" i="2"/>
  <c r="F611" i="2"/>
  <c r="F612" i="2"/>
  <c r="F613" i="2"/>
  <c r="F614" i="2"/>
  <c r="F615" i="2"/>
  <c r="F616" i="2"/>
  <c r="F605" i="2"/>
  <c r="E606" i="2"/>
  <c r="E607" i="2"/>
  <c r="E608" i="2"/>
  <c r="E609" i="2"/>
  <c r="E610" i="2"/>
  <c r="E611" i="2"/>
  <c r="E612" i="2"/>
  <c r="E613" i="2"/>
  <c r="E614" i="2"/>
  <c r="E615" i="2"/>
  <c r="E616" i="2"/>
  <c r="E605" i="2"/>
  <c r="D606" i="2"/>
  <c r="D607" i="2"/>
  <c r="D608" i="2"/>
  <c r="D609" i="2"/>
  <c r="D610" i="2"/>
  <c r="D611" i="2"/>
  <c r="D612" i="2"/>
  <c r="D613" i="2"/>
  <c r="D614" i="2"/>
  <c r="D615" i="2"/>
  <c r="D616" i="2"/>
  <c r="D605" i="2"/>
  <c r="K646" i="2"/>
  <c r="K647" i="2"/>
  <c r="K648" i="2"/>
  <c r="K649" i="2"/>
  <c r="K650" i="2"/>
  <c r="K651" i="2"/>
  <c r="K652" i="2"/>
  <c r="K653" i="2"/>
  <c r="K654" i="2"/>
  <c r="K655" i="2"/>
  <c r="K656" i="2"/>
  <c r="K645" i="2"/>
  <c r="J646" i="2"/>
  <c r="J647" i="2"/>
  <c r="J648" i="2"/>
  <c r="J649" i="2"/>
  <c r="J650" i="2"/>
  <c r="J651" i="2"/>
  <c r="J652" i="2"/>
  <c r="J653" i="2"/>
  <c r="J654" i="2"/>
  <c r="J655" i="2"/>
  <c r="J656" i="2"/>
  <c r="J645" i="2"/>
  <c r="I646" i="2"/>
  <c r="I647" i="2"/>
  <c r="I648" i="2"/>
  <c r="I649" i="2"/>
  <c r="I650" i="2"/>
  <c r="I651" i="2"/>
  <c r="I652" i="2"/>
  <c r="I653" i="2"/>
  <c r="I654" i="2"/>
  <c r="I655" i="2"/>
  <c r="I656" i="2"/>
  <c r="I645" i="2"/>
  <c r="H646" i="2"/>
  <c r="H647" i="2"/>
  <c r="H648" i="2"/>
  <c r="H649" i="2"/>
  <c r="H650" i="2"/>
  <c r="H651" i="2"/>
  <c r="H652" i="2"/>
  <c r="H653" i="2"/>
  <c r="H654" i="2"/>
  <c r="H655" i="2"/>
  <c r="H656" i="2"/>
  <c r="H645" i="2"/>
  <c r="G646" i="2"/>
  <c r="G647" i="2"/>
  <c r="G648" i="2"/>
  <c r="G649" i="2"/>
  <c r="G650" i="2"/>
  <c r="G651" i="2"/>
  <c r="G652" i="2"/>
  <c r="G653" i="2"/>
  <c r="G654" i="2"/>
  <c r="G655" i="2"/>
  <c r="G656" i="2"/>
  <c r="G645" i="2"/>
  <c r="F646" i="2"/>
  <c r="F647" i="2"/>
  <c r="F648" i="2"/>
  <c r="F649" i="2"/>
  <c r="F650" i="2"/>
  <c r="F651" i="2"/>
  <c r="F652" i="2"/>
  <c r="F653" i="2"/>
  <c r="F654" i="2"/>
  <c r="F655" i="2"/>
  <c r="F656" i="2"/>
  <c r="F645" i="2"/>
  <c r="E646" i="2"/>
  <c r="E647" i="2"/>
  <c r="E648" i="2"/>
  <c r="E649" i="2"/>
  <c r="E650" i="2"/>
  <c r="E651" i="2"/>
  <c r="E652" i="2"/>
  <c r="E653" i="2"/>
  <c r="E654" i="2"/>
  <c r="E655" i="2"/>
  <c r="E656" i="2"/>
  <c r="E645" i="2"/>
  <c r="D646" i="2"/>
  <c r="D647" i="2"/>
  <c r="D648" i="2"/>
  <c r="D649" i="2"/>
  <c r="D650" i="2"/>
  <c r="D651" i="2"/>
  <c r="D652" i="2"/>
  <c r="D653" i="2"/>
  <c r="D654" i="2"/>
  <c r="D655" i="2"/>
  <c r="D656" i="2"/>
  <c r="D645" i="2"/>
  <c r="C646" i="2"/>
  <c r="C647" i="2"/>
  <c r="C648" i="2"/>
  <c r="C649" i="2"/>
  <c r="C650" i="2"/>
  <c r="C651" i="2"/>
  <c r="C652" i="2"/>
  <c r="C653" i="2"/>
  <c r="C654" i="2"/>
  <c r="C655" i="2"/>
  <c r="C656" i="2"/>
  <c r="C645" i="2"/>
  <c r="B646" i="2"/>
  <c r="B647" i="2"/>
  <c r="B648" i="2"/>
  <c r="B649" i="2"/>
  <c r="B650" i="2"/>
  <c r="B651" i="2"/>
  <c r="B652" i="2"/>
  <c r="B653" i="2"/>
  <c r="B654" i="2"/>
  <c r="B655" i="2"/>
  <c r="B656" i="2"/>
  <c r="B645" i="2"/>
  <c r="K686" i="2"/>
  <c r="K687" i="2"/>
  <c r="K688" i="2"/>
  <c r="K689" i="2"/>
  <c r="K690" i="2"/>
  <c r="K691" i="2"/>
  <c r="K692" i="2"/>
  <c r="K693" i="2"/>
  <c r="K694" i="2"/>
  <c r="K695" i="2"/>
  <c r="K696" i="2"/>
  <c r="K685" i="2"/>
  <c r="J686" i="2"/>
  <c r="J687" i="2"/>
  <c r="J688" i="2"/>
  <c r="J689" i="2"/>
  <c r="J690" i="2"/>
  <c r="J691" i="2"/>
  <c r="J692" i="2"/>
  <c r="J693" i="2"/>
  <c r="J694" i="2"/>
  <c r="J695" i="2"/>
  <c r="J696" i="2"/>
  <c r="J685" i="2"/>
  <c r="I686" i="2"/>
  <c r="I687" i="2"/>
  <c r="I688" i="2"/>
  <c r="I689" i="2"/>
  <c r="I690" i="2"/>
  <c r="I691" i="2"/>
  <c r="I692" i="2"/>
  <c r="I693" i="2"/>
  <c r="I694" i="2"/>
  <c r="I695" i="2"/>
  <c r="I696" i="2"/>
  <c r="I685" i="2"/>
  <c r="H686" i="2"/>
  <c r="H687" i="2"/>
  <c r="H688" i="2"/>
  <c r="H689" i="2"/>
  <c r="H690" i="2"/>
  <c r="H691" i="2"/>
  <c r="H692" i="2"/>
  <c r="H693" i="2"/>
  <c r="H694" i="2"/>
  <c r="H695" i="2"/>
  <c r="H696" i="2"/>
  <c r="H685" i="2"/>
  <c r="G686" i="2"/>
  <c r="G687" i="2"/>
  <c r="G688" i="2"/>
  <c r="G689" i="2"/>
  <c r="G690" i="2"/>
  <c r="G691" i="2"/>
  <c r="G692" i="2"/>
  <c r="G693" i="2"/>
  <c r="G694" i="2"/>
  <c r="G695" i="2"/>
  <c r="G696" i="2"/>
  <c r="G685" i="2"/>
  <c r="F686" i="2"/>
  <c r="F687" i="2"/>
  <c r="F688" i="2"/>
  <c r="F689" i="2"/>
  <c r="F690" i="2"/>
  <c r="F691" i="2"/>
  <c r="F692" i="2"/>
  <c r="F693" i="2"/>
  <c r="F694" i="2"/>
  <c r="F695" i="2"/>
  <c r="F696" i="2"/>
  <c r="F685" i="2"/>
  <c r="E686" i="2"/>
  <c r="E687" i="2"/>
  <c r="E688" i="2"/>
  <c r="E689" i="2"/>
  <c r="E690" i="2"/>
  <c r="E691" i="2"/>
  <c r="E692" i="2"/>
  <c r="E693" i="2"/>
  <c r="E694" i="2"/>
  <c r="E695" i="2"/>
  <c r="E696" i="2"/>
  <c r="E685" i="2"/>
  <c r="D686" i="2"/>
  <c r="D687" i="2"/>
  <c r="D688" i="2"/>
  <c r="D689" i="2"/>
  <c r="D690" i="2"/>
  <c r="D691" i="2"/>
  <c r="D692" i="2"/>
  <c r="D693" i="2"/>
  <c r="D694" i="2"/>
  <c r="D695" i="2"/>
  <c r="D696" i="2"/>
  <c r="D685" i="2"/>
  <c r="C686" i="2"/>
  <c r="C687" i="2"/>
  <c r="C688" i="2"/>
  <c r="C689" i="2"/>
  <c r="C690" i="2"/>
  <c r="C691" i="2"/>
  <c r="C692" i="2"/>
  <c r="C693" i="2"/>
  <c r="C694" i="2"/>
  <c r="C695" i="2"/>
  <c r="C696" i="2"/>
  <c r="C685" i="2"/>
  <c r="B686" i="2"/>
  <c r="B687" i="2"/>
  <c r="B688" i="2"/>
  <c r="B689" i="2"/>
  <c r="B690" i="2"/>
  <c r="B691" i="2"/>
  <c r="B692" i="2"/>
  <c r="B693" i="2"/>
  <c r="B694" i="2"/>
  <c r="B695" i="2"/>
  <c r="B696" i="2"/>
  <c r="B685" i="2"/>
  <c r="B726" i="2"/>
  <c r="B727" i="2"/>
  <c r="B728" i="2"/>
  <c r="B729" i="2"/>
  <c r="B730" i="2"/>
  <c r="B731" i="2"/>
  <c r="B732" i="2"/>
  <c r="B733" i="2"/>
  <c r="B734" i="2"/>
  <c r="B735" i="2"/>
  <c r="B736" i="2"/>
  <c r="B725" i="2"/>
  <c r="O723" i="2"/>
  <c r="N723" i="2"/>
  <c r="M723" i="2"/>
  <c r="L723" i="2"/>
  <c r="O722" i="2"/>
  <c r="N722" i="2"/>
  <c r="M722" i="2"/>
  <c r="L722" i="2"/>
  <c r="O721" i="2"/>
  <c r="N721" i="2"/>
  <c r="M721" i="2"/>
  <c r="L721" i="2"/>
  <c r="O720" i="2"/>
  <c r="N720" i="2"/>
  <c r="M720" i="2"/>
  <c r="L720" i="2"/>
  <c r="O719" i="2"/>
  <c r="N719" i="2"/>
  <c r="M719" i="2"/>
  <c r="L719" i="2"/>
  <c r="O718" i="2"/>
  <c r="N718" i="2"/>
  <c r="M718" i="2"/>
  <c r="L718" i="2"/>
  <c r="O717" i="2"/>
  <c r="N717" i="2"/>
  <c r="M717" i="2"/>
  <c r="L717" i="2"/>
  <c r="O716" i="2"/>
  <c r="N716" i="2"/>
  <c r="M716" i="2"/>
  <c r="L716" i="2"/>
  <c r="O715" i="2"/>
  <c r="N715" i="2"/>
  <c r="M715" i="2"/>
  <c r="L715" i="2"/>
  <c r="O714" i="2"/>
  <c r="N714" i="2"/>
  <c r="M714" i="2"/>
  <c r="L714" i="2"/>
  <c r="O713" i="2"/>
  <c r="N713" i="2"/>
  <c r="M713" i="2"/>
  <c r="L713" i="2"/>
  <c r="O712" i="2"/>
  <c r="N712" i="2"/>
  <c r="M712" i="2"/>
  <c r="L712" i="2"/>
  <c r="O711" i="2"/>
  <c r="N711" i="2"/>
  <c r="M711" i="2"/>
  <c r="L711" i="2"/>
  <c r="K702" i="2"/>
  <c r="J702" i="2"/>
  <c r="I702" i="2"/>
  <c r="I703" i="2" s="1"/>
  <c r="H702" i="2"/>
  <c r="H703" i="2" s="1"/>
  <c r="G702" i="2"/>
  <c r="G703" i="2" s="1"/>
  <c r="F702" i="2"/>
  <c r="F703" i="2" s="1"/>
  <c r="E702" i="2"/>
  <c r="E703" i="2" s="1"/>
  <c r="D702" i="2"/>
  <c r="D703" i="2" s="1"/>
  <c r="C702" i="2"/>
  <c r="C703" i="2" s="1"/>
  <c r="B702" i="2"/>
  <c r="B703" i="2" s="1"/>
  <c r="K700" i="2"/>
  <c r="J700" i="2"/>
  <c r="I700" i="2"/>
  <c r="H700" i="2"/>
  <c r="G700" i="2"/>
  <c r="F700" i="2"/>
  <c r="E700" i="2"/>
  <c r="D700" i="2"/>
  <c r="C700" i="2"/>
  <c r="B700" i="2"/>
  <c r="K698" i="2"/>
  <c r="J698" i="2"/>
  <c r="I698" i="2"/>
  <c r="H698" i="2"/>
  <c r="G698" i="2"/>
  <c r="F698" i="2"/>
  <c r="E698" i="2"/>
  <c r="D698" i="2"/>
  <c r="C698" i="2"/>
  <c r="B698" i="2"/>
  <c r="O683" i="2"/>
  <c r="N683" i="2"/>
  <c r="M683" i="2"/>
  <c r="L683" i="2"/>
  <c r="O682" i="2"/>
  <c r="N682" i="2"/>
  <c r="M682" i="2"/>
  <c r="L682" i="2"/>
  <c r="O681" i="2"/>
  <c r="N681" i="2"/>
  <c r="M681" i="2"/>
  <c r="L681" i="2"/>
  <c r="O680" i="2"/>
  <c r="N680" i="2"/>
  <c r="M680" i="2"/>
  <c r="L680" i="2"/>
  <c r="O679" i="2"/>
  <c r="N679" i="2"/>
  <c r="M679" i="2"/>
  <c r="L679" i="2"/>
  <c r="O678" i="2"/>
  <c r="N678" i="2"/>
  <c r="M678" i="2"/>
  <c r="L678" i="2"/>
  <c r="O677" i="2"/>
  <c r="N677" i="2"/>
  <c r="M677" i="2"/>
  <c r="L677" i="2"/>
  <c r="O676" i="2"/>
  <c r="N676" i="2"/>
  <c r="M676" i="2"/>
  <c r="L676" i="2"/>
  <c r="O675" i="2"/>
  <c r="N675" i="2"/>
  <c r="M675" i="2"/>
  <c r="L675" i="2"/>
  <c r="O674" i="2"/>
  <c r="N674" i="2"/>
  <c r="M674" i="2"/>
  <c r="L674" i="2"/>
  <c r="O673" i="2"/>
  <c r="N673" i="2"/>
  <c r="M673" i="2"/>
  <c r="L673" i="2"/>
  <c r="O672" i="2"/>
  <c r="N672" i="2"/>
  <c r="M672" i="2"/>
  <c r="L672" i="2"/>
  <c r="O671" i="2"/>
  <c r="N671" i="2"/>
  <c r="M671" i="2"/>
  <c r="L671" i="2"/>
  <c r="K662" i="2"/>
  <c r="J662" i="2"/>
  <c r="J663" i="2" s="1"/>
  <c r="I662" i="2"/>
  <c r="I663" i="2" s="1"/>
  <c r="H662" i="2"/>
  <c r="H663" i="2" s="1"/>
  <c r="G662" i="2"/>
  <c r="G663" i="2" s="1"/>
  <c r="F662" i="2"/>
  <c r="F663" i="2" s="1"/>
  <c r="E662" i="2"/>
  <c r="E663" i="2" s="1"/>
  <c r="D662" i="2"/>
  <c r="D663" i="2" s="1"/>
  <c r="C662" i="2"/>
  <c r="C663" i="2" s="1"/>
  <c r="B662" i="2"/>
  <c r="B663" i="2" s="1"/>
  <c r="K660" i="2"/>
  <c r="J660" i="2"/>
  <c r="I660" i="2"/>
  <c r="H660" i="2"/>
  <c r="G660" i="2"/>
  <c r="F660" i="2"/>
  <c r="E660" i="2"/>
  <c r="D660" i="2"/>
  <c r="C660" i="2"/>
  <c r="B660" i="2"/>
  <c r="K658" i="2"/>
  <c r="J658" i="2"/>
  <c r="I658" i="2"/>
  <c r="H658" i="2"/>
  <c r="G658" i="2"/>
  <c r="F658" i="2"/>
  <c r="E658" i="2"/>
  <c r="D658" i="2"/>
  <c r="C658" i="2"/>
  <c r="B658" i="2"/>
  <c r="O643" i="2"/>
  <c r="N643" i="2"/>
  <c r="M643" i="2"/>
  <c r="L643" i="2"/>
  <c r="O642" i="2"/>
  <c r="N642" i="2"/>
  <c r="M642" i="2"/>
  <c r="L642" i="2"/>
  <c r="O641" i="2"/>
  <c r="N641" i="2"/>
  <c r="M641" i="2"/>
  <c r="L641" i="2"/>
  <c r="O640" i="2"/>
  <c r="N640" i="2"/>
  <c r="M640" i="2"/>
  <c r="L640" i="2"/>
  <c r="O639" i="2"/>
  <c r="N639" i="2"/>
  <c r="M639" i="2"/>
  <c r="L639" i="2"/>
  <c r="O638" i="2"/>
  <c r="N638" i="2"/>
  <c r="M638" i="2"/>
  <c r="L638" i="2"/>
  <c r="O637" i="2"/>
  <c r="N637" i="2"/>
  <c r="M637" i="2"/>
  <c r="L637" i="2"/>
  <c r="O636" i="2"/>
  <c r="N636" i="2"/>
  <c r="M636" i="2"/>
  <c r="L636" i="2"/>
  <c r="O635" i="2"/>
  <c r="N635" i="2"/>
  <c r="M635" i="2"/>
  <c r="L635" i="2"/>
  <c r="O634" i="2"/>
  <c r="N634" i="2"/>
  <c r="M634" i="2"/>
  <c r="L634" i="2"/>
  <c r="O633" i="2"/>
  <c r="N633" i="2"/>
  <c r="M633" i="2"/>
  <c r="L633" i="2"/>
  <c r="O632" i="2"/>
  <c r="N632" i="2"/>
  <c r="M632" i="2"/>
  <c r="L632" i="2"/>
  <c r="O631" i="2"/>
  <c r="N631" i="2"/>
  <c r="M631" i="2"/>
  <c r="L631" i="2"/>
  <c r="C606" i="2"/>
  <c r="C607" i="2"/>
  <c r="C608" i="2"/>
  <c r="C609" i="2"/>
  <c r="C610" i="2"/>
  <c r="C611" i="2"/>
  <c r="C612" i="2"/>
  <c r="C613" i="2"/>
  <c r="C614" i="2"/>
  <c r="C615" i="2"/>
  <c r="C616" i="2"/>
  <c r="C605" i="2"/>
  <c r="B606" i="2"/>
  <c r="B607" i="2"/>
  <c r="B608" i="2"/>
  <c r="B609" i="2"/>
  <c r="B610" i="2"/>
  <c r="B611" i="2"/>
  <c r="B612" i="2"/>
  <c r="B613" i="2"/>
  <c r="B614" i="2"/>
  <c r="B615" i="2"/>
  <c r="B616" i="2"/>
  <c r="B605" i="2"/>
  <c r="K622" i="2"/>
  <c r="J622" i="2"/>
  <c r="I622" i="2"/>
  <c r="H622" i="2"/>
  <c r="G622" i="2"/>
  <c r="F622" i="2"/>
  <c r="E622" i="2"/>
  <c r="D622" i="2"/>
  <c r="C622" i="2"/>
  <c r="B622" i="2"/>
  <c r="K620" i="2"/>
  <c r="J620" i="2"/>
  <c r="I620" i="2"/>
  <c r="H620" i="2"/>
  <c r="G620" i="2"/>
  <c r="F620" i="2"/>
  <c r="E620" i="2"/>
  <c r="D620" i="2"/>
  <c r="C620" i="2"/>
  <c r="B620" i="2"/>
  <c r="K618" i="2"/>
  <c r="J618" i="2"/>
  <c r="I618" i="2"/>
  <c r="H618" i="2"/>
  <c r="G618" i="2"/>
  <c r="F618" i="2"/>
  <c r="E618" i="2"/>
  <c r="D618" i="2"/>
  <c r="C618" i="2"/>
  <c r="B618" i="2"/>
  <c r="O603" i="2"/>
  <c r="N603" i="2"/>
  <c r="M603" i="2"/>
  <c r="L603" i="2"/>
  <c r="O602" i="2"/>
  <c r="N602" i="2"/>
  <c r="M602" i="2"/>
  <c r="L602" i="2"/>
  <c r="O601" i="2"/>
  <c r="N601" i="2"/>
  <c r="M601" i="2"/>
  <c r="L601" i="2"/>
  <c r="O600" i="2"/>
  <c r="N600" i="2"/>
  <c r="M600" i="2"/>
  <c r="L600" i="2"/>
  <c r="O599" i="2"/>
  <c r="N599" i="2"/>
  <c r="M599" i="2"/>
  <c r="L599" i="2"/>
  <c r="O598" i="2"/>
  <c r="N598" i="2"/>
  <c r="M598" i="2"/>
  <c r="L598" i="2"/>
  <c r="O597" i="2"/>
  <c r="N597" i="2"/>
  <c r="M597" i="2"/>
  <c r="L597" i="2"/>
  <c r="O596" i="2"/>
  <c r="N596" i="2"/>
  <c r="M596" i="2"/>
  <c r="L596" i="2"/>
  <c r="O595" i="2"/>
  <c r="N595" i="2"/>
  <c r="M595" i="2"/>
  <c r="L595" i="2"/>
  <c r="O594" i="2"/>
  <c r="N594" i="2"/>
  <c r="M594" i="2"/>
  <c r="L594" i="2"/>
  <c r="O593" i="2"/>
  <c r="N593" i="2"/>
  <c r="M593" i="2"/>
  <c r="L593" i="2"/>
  <c r="O592" i="2"/>
  <c r="N592" i="2"/>
  <c r="M592" i="2"/>
  <c r="L592" i="2"/>
  <c r="O591" i="2"/>
  <c r="N591" i="2"/>
  <c r="M591" i="2"/>
  <c r="L591" i="2"/>
  <c r="O584" i="2"/>
  <c r="N584" i="2"/>
  <c r="M584" i="2"/>
  <c r="L584" i="2"/>
  <c r="O583" i="2"/>
  <c r="N583" i="2"/>
  <c r="M583" i="2"/>
  <c r="L583" i="2"/>
  <c r="O582" i="2"/>
  <c r="N582" i="2"/>
  <c r="M582" i="2"/>
  <c r="L582" i="2"/>
  <c r="K572" i="2"/>
  <c r="K573" i="2"/>
  <c r="K571" i="2"/>
  <c r="J572" i="2"/>
  <c r="J573" i="2"/>
  <c r="J571" i="2"/>
  <c r="I572" i="2"/>
  <c r="I573" i="2"/>
  <c r="I571" i="2"/>
  <c r="H572" i="2"/>
  <c r="H573" i="2"/>
  <c r="H571" i="2"/>
  <c r="G572" i="2"/>
  <c r="G573" i="2"/>
  <c r="G571" i="2"/>
  <c r="F572" i="2"/>
  <c r="F573" i="2"/>
  <c r="F571" i="2"/>
  <c r="E572" i="2"/>
  <c r="E573" i="2"/>
  <c r="E571" i="2"/>
  <c r="D572" i="2"/>
  <c r="D573" i="2"/>
  <c r="D571" i="2"/>
  <c r="C572" i="2"/>
  <c r="C573" i="2"/>
  <c r="C571" i="2"/>
  <c r="B572" i="2"/>
  <c r="B573" i="2"/>
  <c r="B571" i="2"/>
  <c r="K562" i="2"/>
  <c r="K563" i="2"/>
  <c r="M563" i="2" s="1"/>
  <c r="K561" i="2"/>
  <c r="J562" i="2"/>
  <c r="J563" i="2"/>
  <c r="J561" i="2"/>
  <c r="I562" i="2"/>
  <c r="I563" i="2"/>
  <c r="I561" i="2"/>
  <c r="H562" i="2"/>
  <c r="H563" i="2"/>
  <c r="H561" i="2"/>
  <c r="G562" i="2"/>
  <c r="G563" i="2"/>
  <c r="G561" i="2"/>
  <c r="F562" i="2"/>
  <c r="F563" i="2"/>
  <c r="F561" i="2"/>
  <c r="E562" i="2"/>
  <c r="E563" i="2"/>
  <c r="E561" i="2"/>
  <c r="D562" i="2"/>
  <c r="D563" i="2"/>
  <c r="D561" i="2"/>
  <c r="C562" i="2"/>
  <c r="C563" i="2"/>
  <c r="C561" i="2"/>
  <c r="B562" i="2"/>
  <c r="B563" i="2"/>
  <c r="B561" i="2"/>
  <c r="K552" i="2"/>
  <c r="K553" i="2"/>
  <c r="K551" i="2"/>
  <c r="J552" i="2"/>
  <c r="J553" i="2"/>
  <c r="J551" i="2"/>
  <c r="I552" i="2"/>
  <c r="I553" i="2"/>
  <c r="I551" i="2"/>
  <c r="H552" i="2"/>
  <c r="H553" i="2"/>
  <c r="H551" i="2"/>
  <c r="G552" i="2"/>
  <c r="G553" i="2"/>
  <c r="G551" i="2"/>
  <c r="F552" i="2"/>
  <c r="F553" i="2"/>
  <c r="F551" i="2"/>
  <c r="E552" i="2"/>
  <c r="E553" i="2"/>
  <c r="E551" i="2"/>
  <c r="D552" i="2"/>
  <c r="D553" i="2"/>
  <c r="D551" i="2"/>
  <c r="C552" i="2"/>
  <c r="C553" i="2"/>
  <c r="C551" i="2"/>
  <c r="B552" i="2"/>
  <c r="B553" i="2"/>
  <c r="B551" i="2"/>
  <c r="O569" i="2"/>
  <c r="N569" i="2"/>
  <c r="M569" i="2"/>
  <c r="L569" i="2"/>
  <c r="O568" i="2"/>
  <c r="N568" i="2"/>
  <c r="M568" i="2"/>
  <c r="L568" i="2"/>
  <c r="O567" i="2"/>
  <c r="N567" i="2"/>
  <c r="M567" i="2"/>
  <c r="L567" i="2"/>
  <c r="O566" i="2"/>
  <c r="N566" i="2"/>
  <c r="M566" i="2"/>
  <c r="L566" i="2"/>
  <c r="O559" i="2"/>
  <c r="N559" i="2"/>
  <c r="M559" i="2"/>
  <c r="L559" i="2"/>
  <c r="O558" i="2"/>
  <c r="N558" i="2"/>
  <c r="M558" i="2"/>
  <c r="L558" i="2"/>
  <c r="O557" i="2"/>
  <c r="N557" i="2"/>
  <c r="M557" i="2"/>
  <c r="L557" i="2"/>
  <c r="O556" i="2"/>
  <c r="N556" i="2"/>
  <c r="M556" i="2"/>
  <c r="L556" i="2"/>
  <c r="O549" i="2"/>
  <c r="N549" i="2"/>
  <c r="M549" i="2"/>
  <c r="L549" i="2"/>
  <c r="O548" i="2"/>
  <c r="N548" i="2"/>
  <c r="M548" i="2"/>
  <c r="L548" i="2"/>
  <c r="O547" i="2"/>
  <c r="N547" i="2"/>
  <c r="M547" i="2"/>
  <c r="L547" i="2"/>
  <c r="O546" i="2"/>
  <c r="N546" i="2"/>
  <c r="M546" i="2"/>
  <c r="L546" i="2"/>
  <c r="O537" i="2"/>
  <c r="N537" i="2"/>
  <c r="M537" i="2"/>
  <c r="O536" i="2"/>
  <c r="N536" i="2"/>
  <c r="M536" i="2"/>
  <c r="O535" i="2"/>
  <c r="N535" i="2"/>
  <c r="M535" i="2"/>
  <c r="O534" i="2"/>
  <c r="N534" i="2"/>
  <c r="M534" i="2"/>
  <c r="O533" i="2"/>
  <c r="N533" i="2"/>
  <c r="M533" i="2"/>
  <c r="O532" i="2"/>
  <c r="N532" i="2"/>
  <c r="M532" i="2"/>
  <c r="L532" i="2"/>
  <c r="O531" i="2"/>
  <c r="N531" i="2"/>
  <c r="M531" i="2"/>
  <c r="L531" i="2"/>
  <c r="O530" i="2"/>
  <c r="N530" i="2"/>
  <c r="M530" i="2"/>
  <c r="L530" i="2"/>
  <c r="O529" i="2"/>
  <c r="N529" i="2"/>
  <c r="M529" i="2"/>
  <c r="L529" i="2"/>
  <c r="O528" i="2"/>
  <c r="N528" i="2"/>
  <c r="M528" i="2"/>
  <c r="L528" i="2"/>
  <c r="O519" i="2"/>
  <c r="N519" i="2"/>
  <c r="M519" i="2"/>
  <c r="O518" i="2"/>
  <c r="N518" i="2"/>
  <c r="M518" i="2"/>
  <c r="O517" i="2"/>
  <c r="N517" i="2"/>
  <c r="M517" i="2"/>
  <c r="O516" i="2"/>
  <c r="N516" i="2"/>
  <c r="M516" i="2"/>
  <c r="O515" i="2"/>
  <c r="N515" i="2"/>
  <c r="M515" i="2"/>
  <c r="O511" i="2"/>
  <c r="N511" i="2"/>
  <c r="M511" i="2"/>
  <c r="O510" i="2"/>
  <c r="N510" i="2"/>
  <c r="M510" i="2"/>
  <c r="O509" i="2"/>
  <c r="N509" i="2"/>
  <c r="M509" i="2"/>
  <c r="O508" i="2"/>
  <c r="N508" i="2"/>
  <c r="M508" i="2"/>
  <c r="O507" i="2"/>
  <c r="N507" i="2"/>
  <c r="M507" i="2"/>
  <c r="O506" i="2"/>
  <c r="N506" i="2"/>
  <c r="M506" i="2"/>
  <c r="L506" i="2"/>
  <c r="O505" i="2"/>
  <c r="N505" i="2"/>
  <c r="M505" i="2"/>
  <c r="L505" i="2"/>
  <c r="O504" i="2"/>
  <c r="N504" i="2"/>
  <c r="M504" i="2"/>
  <c r="L504" i="2"/>
  <c r="O503" i="2"/>
  <c r="N503" i="2"/>
  <c r="M503" i="2"/>
  <c r="L503" i="2"/>
  <c r="O502" i="2"/>
  <c r="N502" i="2"/>
  <c r="M502" i="2"/>
  <c r="L502" i="2"/>
  <c r="O494" i="2"/>
  <c r="N494" i="2"/>
  <c r="M494" i="2"/>
  <c r="O493" i="2"/>
  <c r="N493" i="2"/>
  <c r="M493" i="2"/>
  <c r="O492" i="2"/>
  <c r="N492" i="2"/>
  <c r="M492" i="2"/>
  <c r="O491" i="2"/>
  <c r="N491" i="2"/>
  <c r="M491" i="2"/>
  <c r="O490" i="2"/>
  <c r="N490" i="2"/>
  <c r="M490" i="2"/>
  <c r="O489" i="2"/>
  <c r="N489" i="2"/>
  <c r="M489" i="2"/>
  <c r="L489" i="2"/>
  <c r="O488" i="2"/>
  <c r="N488" i="2"/>
  <c r="M488" i="2"/>
  <c r="L488" i="2"/>
  <c r="O487" i="2"/>
  <c r="N487" i="2"/>
  <c r="M487" i="2"/>
  <c r="L487" i="2"/>
  <c r="O486" i="2"/>
  <c r="N486" i="2"/>
  <c r="M486" i="2"/>
  <c r="L486" i="2"/>
  <c r="O485" i="2"/>
  <c r="N485" i="2"/>
  <c r="M485" i="2"/>
  <c r="L485" i="2"/>
  <c r="K471" i="2"/>
  <c r="K472" i="2"/>
  <c r="K473" i="2"/>
  <c r="K474" i="2"/>
  <c r="K475" i="2"/>
  <c r="K476" i="2"/>
  <c r="K477" i="2"/>
  <c r="K478" i="2"/>
  <c r="K470" i="2"/>
  <c r="J471" i="2"/>
  <c r="J472" i="2"/>
  <c r="J473" i="2"/>
  <c r="J474" i="2"/>
  <c r="J475" i="2"/>
  <c r="J476" i="2"/>
  <c r="J477" i="2"/>
  <c r="J478" i="2"/>
  <c r="J470" i="2"/>
  <c r="I471" i="2"/>
  <c r="I472" i="2"/>
  <c r="I473" i="2"/>
  <c r="I474" i="2"/>
  <c r="I475" i="2"/>
  <c r="I476" i="2"/>
  <c r="I477" i="2"/>
  <c r="I478" i="2"/>
  <c r="I470" i="2"/>
  <c r="H471" i="2"/>
  <c r="H472" i="2"/>
  <c r="H473" i="2"/>
  <c r="H474" i="2"/>
  <c r="H475" i="2"/>
  <c r="H476" i="2"/>
  <c r="H477" i="2"/>
  <c r="H478" i="2"/>
  <c r="H470" i="2"/>
  <c r="G471" i="2"/>
  <c r="G472" i="2"/>
  <c r="G473" i="2"/>
  <c r="G474" i="2"/>
  <c r="G475" i="2"/>
  <c r="G476" i="2"/>
  <c r="G477" i="2"/>
  <c r="G478" i="2"/>
  <c r="G470" i="2"/>
  <c r="F471" i="2"/>
  <c r="F472" i="2"/>
  <c r="F473" i="2"/>
  <c r="F474" i="2"/>
  <c r="F475" i="2"/>
  <c r="F476" i="2"/>
  <c r="F477" i="2"/>
  <c r="F478" i="2"/>
  <c r="F470" i="2"/>
  <c r="E471" i="2"/>
  <c r="E472" i="2"/>
  <c r="E473" i="2"/>
  <c r="E474" i="2"/>
  <c r="E475" i="2"/>
  <c r="E476" i="2"/>
  <c r="E477" i="2"/>
  <c r="E478" i="2"/>
  <c r="E470" i="2"/>
  <c r="D471" i="2"/>
  <c r="D472" i="2"/>
  <c r="D473" i="2"/>
  <c r="D474" i="2"/>
  <c r="D475" i="2"/>
  <c r="D476" i="2"/>
  <c r="D477" i="2"/>
  <c r="D478" i="2"/>
  <c r="D470" i="2"/>
  <c r="C471" i="2"/>
  <c r="C472" i="2"/>
  <c r="C473" i="2"/>
  <c r="C474" i="2"/>
  <c r="C475" i="2"/>
  <c r="C476" i="2"/>
  <c r="C477" i="2"/>
  <c r="C478" i="2"/>
  <c r="C470" i="2"/>
  <c r="K450" i="2"/>
  <c r="K451" i="2"/>
  <c r="K452" i="2"/>
  <c r="K453" i="2"/>
  <c r="K454" i="2"/>
  <c r="K455" i="2"/>
  <c r="K456" i="2"/>
  <c r="K457" i="2"/>
  <c r="K449" i="2"/>
  <c r="J450" i="2"/>
  <c r="J451" i="2"/>
  <c r="J452" i="2"/>
  <c r="J453" i="2"/>
  <c r="J454" i="2"/>
  <c r="J455" i="2"/>
  <c r="J456" i="2"/>
  <c r="J457" i="2"/>
  <c r="J449" i="2"/>
  <c r="I450" i="2"/>
  <c r="I451" i="2"/>
  <c r="I452" i="2"/>
  <c r="I453" i="2"/>
  <c r="I454" i="2"/>
  <c r="I455" i="2"/>
  <c r="I456" i="2"/>
  <c r="I457" i="2"/>
  <c r="I449" i="2"/>
  <c r="H450" i="2"/>
  <c r="H451" i="2"/>
  <c r="H452" i="2"/>
  <c r="H453" i="2"/>
  <c r="H454" i="2"/>
  <c r="H455" i="2"/>
  <c r="H456" i="2"/>
  <c r="H457" i="2"/>
  <c r="H449" i="2"/>
  <c r="G450" i="2"/>
  <c r="G451" i="2"/>
  <c r="G452" i="2"/>
  <c r="G453" i="2"/>
  <c r="G454" i="2"/>
  <c r="G455" i="2"/>
  <c r="N455" i="2" s="1"/>
  <c r="G456" i="2"/>
  <c r="G457" i="2"/>
  <c r="G449" i="2"/>
  <c r="F450" i="2"/>
  <c r="F451" i="2"/>
  <c r="F452" i="2"/>
  <c r="F453" i="2"/>
  <c r="F454" i="2"/>
  <c r="F455" i="2"/>
  <c r="F456" i="2"/>
  <c r="F457" i="2"/>
  <c r="F449" i="2"/>
  <c r="E450" i="2"/>
  <c r="E451" i="2"/>
  <c r="E452" i="2"/>
  <c r="E453" i="2"/>
  <c r="E454" i="2"/>
  <c r="E455" i="2"/>
  <c r="E456" i="2"/>
  <c r="E457" i="2"/>
  <c r="E449" i="2"/>
  <c r="D450" i="2"/>
  <c r="D451" i="2"/>
  <c r="D452" i="2"/>
  <c r="D453" i="2"/>
  <c r="D454" i="2"/>
  <c r="D455" i="2"/>
  <c r="D456" i="2"/>
  <c r="D457" i="2"/>
  <c r="D449" i="2"/>
  <c r="C450" i="2"/>
  <c r="C451" i="2"/>
  <c r="C452" i="2"/>
  <c r="C453" i="2"/>
  <c r="C454" i="2"/>
  <c r="C455" i="2"/>
  <c r="C456" i="2"/>
  <c r="C457" i="2"/>
  <c r="C449" i="2"/>
  <c r="B449" i="2"/>
  <c r="B478" i="2"/>
  <c r="O478" i="2" s="1"/>
  <c r="B477" i="2"/>
  <c r="B476" i="2"/>
  <c r="B475" i="2"/>
  <c r="B474" i="2"/>
  <c r="B473" i="2"/>
  <c r="B472" i="2"/>
  <c r="B471" i="2"/>
  <c r="B470" i="2"/>
  <c r="O468" i="2"/>
  <c r="N468" i="2"/>
  <c r="M468" i="2"/>
  <c r="L468" i="2"/>
  <c r="O467" i="2"/>
  <c r="N467" i="2"/>
  <c r="M467" i="2"/>
  <c r="L467" i="2"/>
  <c r="O466" i="2"/>
  <c r="N466" i="2"/>
  <c r="M466" i="2"/>
  <c r="L466" i="2"/>
  <c r="O465" i="2"/>
  <c r="N465" i="2"/>
  <c r="M465" i="2"/>
  <c r="L465" i="2"/>
  <c r="O464" i="2"/>
  <c r="N464" i="2"/>
  <c r="M464" i="2"/>
  <c r="L464" i="2"/>
  <c r="O463" i="2"/>
  <c r="N463" i="2"/>
  <c r="M463" i="2"/>
  <c r="L463" i="2"/>
  <c r="O462" i="2"/>
  <c r="N462" i="2"/>
  <c r="M462" i="2"/>
  <c r="L462" i="2"/>
  <c r="O461" i="2"/>
  <c r="N461" i="2"/>
  <c r="M461" i="2"/>
  <c r="L461" i="2"/>
  <c r="O460" i="2"/>
  <c r="N460" i="2"/>
  <c r="M460" i="2"/>
  <c r="L460" i="2"/>
  <c r="O459" i="2"/>
  <c r="N459" i="2"/>
  <c r="M459" i="2"/>
  <c r="L459" i="2"/>
  <c r="B457" i="2"/>
  <c r="B456" i="2"/>
  <c r="B455" i="2"/>
  <c r="B454" i="2"/>
  <c r="B453" i="2"/>
  <c r="B452" i="2"/>
  <c r="B451" i="2"/>
  <c r="B450" i="2"/>
  <c r="O447" i="2"/>
  <c r="N447" i="2"/>
  <c r="M447" i="2"/>
  <c r="L447" i="2"/>
  <c r="O446" i="2"/>
  <c r="N446" i="2"/>
  <c r="M446" i="2"/>
  <c r="L446" i="2"/>
  <c r="O445" i="2"/>
  <c r="N445" i="2"/>
  <c r="M445" i="2"/>
  <c r="L445" i="2"/>
  <c r="O444" i="2"/>
  <c r="N444" i="2"/>
  <c r="M444" i="2"/>
  <c r="L444" i="2"/>
  <c r="O443" i="2"/>
  <c r="N443" i="2"/>
  <c r="M443" i="2"/>
  <c r="L443" i="2"/>
  <c r="O442" i="2"/>
  <c r="N442" i="2"/>
  <c r="M442" i="2"/>
  <c r="L442" i="2"/>
  <c r="O441" i="2"/>
  <c r="N441" i="2"/>
  <c r="M441" i="2"/>
  <c r="L441" i="2"/>
  <c r="O440" i="2"/>
  <c r="N440" i="2"/>
  <c r="M440" i="2"/>
  <c r="L440" i="2"/>
  <c r="O439" i="2"/>
  <c r="N439" i="2"/>
  <c r="M439" i="2"/>
  <c r="L439" i="2"/>
  <c r="O438" i="2"/>
  <c r="M438" i="2"/>
  <c r="L438" i="2"/>
  <c r="O429" i="2"/>
  <c r="N429" i="2"/>
  <c r="M429" i="2"/>
  <c r="O428" i="2"/>
  <c r="N428" i="2"/>
  <c r="M428" i="2"/>
  <c r="O427" i="2"/>
  <c r="N427" i="2"/>
  <c r="M427" i="2"/>
  <c r="O426" i="2"/>
  <c r="N426" i="2"/>
  <c r="M426" i="2"/>
  <c r="O425" i="2"/>
  <c r="N425" i="2"/>
  <c r="M425" i="2"/>
  <c r="O424" i="2"/>
  <c r="N424" i="2"/>
  <c r="M424" i="2"/>
  <c r="O423" i="2"/>
  <c r="N423" i="2"/>
  <c r="M423" i="2"/>
  <c r="O422" i="2"/>
  <c r="N422" i="2"/>
  <c r="M422" i="2"/>
  <c r="O421" i="2"/>
  <c r="N421" i="2"/>
  <c r="M421" i="2"/>
  <c r="O420" i="2"/>
  <c r="N420" i="2"/>
  <c r="M420" i="2"/>
  <c r="O418" i="2"/>
  <c r="N418" i="2"/>
  <c r="M418" i="2"/>
  <c r="L418" i="2"/>
  <c r="O417" i="2"/>
  <c r="N417" i="2"/>
  <c r="M417" i="2"/>
  <c r="L417" i="2"/>
  <c r="O412" i="2"/>
  <c r="N412" i="2"/>
  <c r="M412" i="2"/>
  <c r="L412" i="2"/>
  <c r="O411" i="2"/>
  <c r="N411" i="2"/>
  <c r="M411" i="2"/>
  <c r="L411" i="2"/>
  <c r="O410" i="2"/>
  <c r="N410" i="2"/>
  <c r="M410" i="2"/>
  <c r="L410" i="2"/>
  <c r="O409" i="2"/>
  <c r="N409" i="2"/>
  <c r="M409" i="2"/>
  <c r="L409" i="2"/>
  <c r="O408" i="2"/>
  <c r="N408" i="2"/>
  <c r="M408" i="2"/>
  <c r="L408" i="2"/>
  <c r="O407" i="2"/>
  <c r="N407" i="2"/>
  <c r="M407" i="2"/>
  <c r="L407" i="2"/>
  <c r="O406" i="2"/>
  <c r="N406" i="2"/>
  <c r="M406" i="2"/>
  <c r="L406" i="2"/>
  <c r="O405" i="2"/>
  <c r="N405" i="2"/>
  <c r="M405" i="2"/>
  <c r="L405" i="2"/>
  <c r="O404" i="2"/>
  <c r="N404" i="2"/>
  <c r="M404" i="2"/>
  <c r="L404" i="2"/>
  <c r="O403" i="2"/>
  <c r="N403" i="2"/>
  <c r="M403" i="2"/>
  <c r="L403" i="2"/>
  <c r="O402" i="2"/>
  <c r="N402" i="2"/>
  <c r="M402" i="2"/>
  <c r="L402" i="2"/>
  <c r="O401" i="2"/>
  <c r="N401" i="2"/>
  <c r="M401" i="2"/>
  <c r="L401" i="2"/>
  <c r="O400" i="2"/>
  <c r="N400" i="2"/>
  <c r="M400" i="2"/>
  <c r="L400" i="2"/>
  <c r="O399" i="2"/>
  <c r="N399" i="2"/>
  <c r="M399" i="2"/>
  <c r="L399" i="2"/>
  <c r="O398" i="2"/>
  <c r="N398" i="2"/>
  <c r="M398" i="2"/>
  <c r="L398" i="2"/>
  <c r="O397" i="2"/>
  <c r="N397" i="2"/>
  <c r="M397" i="2"/>
  <c r="L397" i="2"/>
  <c r="O396" i="2"/>
  <c r="N396" i="2"/>
  <c r="M396" i="2"/>
  <c r="L396" i="2"/>
  <c r="O395" i="2"/>
  <c r="N395" i="2"/>
  <c r="M395" i="2"/>
  <c r="L395" i="2"/>
  <c r="O394" i="2"/>
  <c r="N394" i="2"/>
  <c r="M394" i="2"/>
  <c r="L394" i="2"/>
  <c r="O393" i="2"/>
  <c r="N393" i="2"/>
  <c r="M393" i="2"/>
  <c r="L393" i="2"/>
  <c r="O392" i="2"/>
  <c r="N392" i="2"/>
  <c r="M392" i="2"/>
  <c r="L392" i="2"/>
  <c r="O391" i="2"/>
  <c r="N391" i="2"/>
  <c r="M391" i="2"/>
  <c r="L391" i="2"/>
  <c r="K383" i="2"/>
  <c r="J383" i="2"/>
  <c r="I383" i="2"/>
  <c r="H383" i="2"/>
  <c r="G383" i="2"/>
  <c r="F383" i="2"/>
  <c r="E383" i="2"/>
  <c r="D383" i="2"/>
  <c r="C383" i="2"/>
  <c r="B383" i="2"/>
  <c r="K382" i="2"/>
  <c r="J382" i="2"/>
  <c r="I382" i="2"/>
  <c r="H382" i="2"/>
  <c r="G382" i="2"/>
  <c r="F382" i="2"/>
  <c r="E382" i="2"/>
  <c r="D382" i="2"/>
  <c r="C382" i="2"/>
  <c r="B382" i="2"/>
  <c r="K381" i="2"/>
  <c r="J381" i="2"/>
  <c r="I381" i="2"/>
  <c r="H381" i="2"/>
  <c r="G381" i="2"/>
  <c r="F381" i="2"/>
  <c r="E381" i="2"/>
  <c r="D381" i="2"/>
  <c r="C381" i="2"/>
  <c r="B381" i="2"/>
  <c r="K380" i="2"/>
  <c r="J380" i="2"/>
  <c r="I380" i="2"/>
  <c r="H380" i="2"/>
  <c r="G380" i="2"/>
  <c r="F380" i="2"/>
  <c r="E380" i="2"/>
  <c r="D380" i="2"/>
  <c r="C380" i="2"/>
  <c r="B380" i="2"/>
  <c r="K376" i="2"/>
  <c r="J376" i="2"/>
  <c r="I376" i="2"/>
  <c r="H376" i="2"/>
  <c r="G376" i="2"/>
  <c r="F376" i="2"/>
  <c r="E376" i="2"/>
  <c r="D376" i="2"/>
  <c r="C376" i="2"/>
  <c r="B376" i="2"/>
  <c r="K375" i="2"/>
  <c r="J375" i="2"/>
  <c r="I375" i="2"/>
  <c r="H375" i="2"/>
  <c r="G375" i="2"/>
  <c r="F375" i="2"/>
  <c r="E375" i="2"/>
  <c r="D375" i="2"/>
  <c r="C375" i="2"/>
  <c r="B375" i="2"/>
  <c r="O372" i="2"/>
  <c r="N372" i="2"/>
  <c r="M372" i="2"/>
  <c r="O371" i="2"/>
  <c r="N371" i="2"/>
  <c r="M371" i="2"/>
  <c r="O370" i="2"/>
  <c r="N370" i="2"/>
  <c r="M370" i="2"/>
  <c r="O369" i="2"/>
  <c r="N369" i="2"/>
  <c r="M369" i="2"/>
  <c r="O368" i="2"/>
  <c r="N368" i="2"/>
  <c r="M368" i="2"/>
  <c r="O367" i="2"/>
  <c r="N367" i="2"/>
  <c r="M367" i="2"/>
  <c r="O365" i="2"/>
  <c r="N365" i="2"/>
  <c r="M365" i="2"/>
  <c r="L365" i="2"/>
  <c r="O364" i="2"/>
  <c r="N364" i="2"/>
  <c r="M364" i="2"/>
  <c r="L364" i="2"/>
  <c r="O363" i="2"/>
  <c r="N363" i="2"/>
  <c r="M363" i="2"/>
  <c r="L363" i="2"/>
  <c r="O362" i="2"/>
  <c r="N362" i="2"/>
  <c r="M362" i="2"/>
  <c r="L362" i="2"/>
  <c r="O361" i="2"/>
  <c r="N361" i="2"/>
  <c r="M361" i="2"/>
  <c r="L361" i="2"/>
  <c r="O360" i="2"/>
  <c r="N360" i="2"/>
  <c r="M360" i="2"/>
  <c r="L360" i="2"/>
  <c r="O358" i="2"/>
  <c r="N358" i="2"/>
  <c r="M358" i="2"/>
  <c r="O357" i="2"/>
  <c r="N357" i="2"/>
  <c r="M357" i="2"/>
  <c r="L357" i="2"/>
  <c r="K342" i="2"/>
  <c r="K343" i="2"/>
  <c r="K344" i="2"/>
  <c r="K345" i="2"/>
  <c r="K346" i="2"/>
  <c r="K347" i="2"/>
  <c r="K348" i="2"/>
  <c r="K349" i="2"/>
  <c r="K350" i="2"/>
  <c r="K341" i="2"/>
  <c r="J342" i="2"/>
  <c r="J343" i="2"/>
  <c r="J344" i="2"/>
  <c r="J345" i="2"/>
  <c r="J346" i="2"/>
  <c r="J347" i="2"/>
  <c r="J348" i="2"/>
  <c r="J349" i="2"/>
  <c r="J350" i="2"/>
  <c r="J341" i="2"/>
  <c r="I342" i="2"/>
  <c r="I343" i="2"/>
  <c r="I344" i="2"/>
  <c r="I345" i="2"/>
  <c r="I346" i="2"/>
  <c r="I347" i="2"/>
  <c r="I348" i="2"/>
  <c r="I349" i="2"/>
  <c r="I350" i="2"/>
  <c r="I341" i="2"/>
  <c r="H342" i="2"/>
  <c r="H343" i="2"/>
  <c r="H344" i="2"/>
  <c r="H345" i="2"/>
  <c r="H346" i="2"/>
  <c r="H347" i="2"/>
  <c r="H348" i="2"/>
  <c r="H349" i="2"/>
  <c r="H350" i="2"/>
  <c r="H341" i="2"/>
  <c r="G342" i="2"/>
  <c r="G343" i="2"/>
  <c r="G344" i="2"/>
  <c r="G345" i="2"/>
  <c r="G346" i="2"/>
  <c r="G347" i="2"/>
  <c r="G348" i="2"/>
  <c r="G349" i="2"/>
  <c r="G350" i="2"/>
  <c r="G341" i="2"/>
  <c r="F342" i="2"/>
  <c r="F343" i="2"/>
  <c r="F344" i="2"/>
  <c r="F345" i="2"/>
  <c r="F346" i="2"/>
  <c r="F347" i="2"/>
  <c r="F348" i="2"/>
  <c r="F349" i="2"/>
  <c r="F350" i="2"/>
  <c r="F341" i="2"/>
  <c r="E342" i="2"/>
  <c r="E343" i="2"/>
  <c r="E344" i="2"/>
  <c r="E345" i="2"/>
  <c r="E346" i="2"/>
  <c r="E347" i="2"/>
  <c r="E348" i="2"/>
  <c r="E349" i="2"/>
  <c r="E350" i="2"/>
  <c r="E341" i="2"/>
  <c r="D342" i="2"/>
  <c r="D343" i="2"/>
  <c r="D344" i="2"/>
  <c r="D345" i="2"/>
  <c r="D346" i="2"/>
  <c r="D347" i="2"/>
  <c r="D348" i="2"/>
  <c r="D349" i="2"/>
  <c r="D350" i="2"/>
  <c r="D341" i="2"/>
  <c r="C342" i="2"/>
  <c r="C343" i="2"/>
  <c r="C344" i="2"/>
  <c r="C345" i="2"/>
  <c r="C346" i="2"/>
  <c r="C347" i="2"/>
  <c r="C348" i="2"/>
  <c r="C349" i="2"/>
  <c r="C350" i="2"/>
  <c r="C341" i="2"/>
  <c r="B342" i="2"/>
  <c r="B343" i="2"/>
  <c r="B344" i="2"/>
  <c r="B345" i="2"/>
  <c r="B346" i="2"/>
  <c r="B347" i="2"/>
  <c r="B348" i="2"/>
  <c r="B349" i="2"/>
  <c r="B350" i="2"/>
  <c r="B341" i="2"/>
  <c r="O339" i="2"/>
  <c r="N339" i="2"/>
  <c r="M339" i="2"/>
  <c r="L339" i="2"/>
  <c r="O338" i="2"/>
  <c r="N338" i="2"/>
  <c r="M338" i="2"/>
  <c r="L338" i="2"/>
  <c r="O337" i="2"/>
  <c r="N337" i="2"/>
  <c r="M337" i="2"/>
  <c r="L337" i="2"/>
  <c r="O336" i="2"/>
  <c r="N336" i="2"/>
  <c r="M336" i="2"/>
  <c r="L336" i="2"/>
  <c r="O335" i="2"/>
  <c r="N335" i="2"/>
  <c r="M335" i="2"/>
  <c r="L335" i="2"/>
  <c r="O334" i="2"/>
  <c r="N334" i="2"/>
  <c r="M334" i="2"/>
  <c r="L334" i="2"/>
  <c r="O333" i="2"/>
  <c r="N333" i="2"/>
  <c r="M333" i="2"/>
  <c r="L333" i="2"/>
  <c r="O332" i="2"/>
  <c r="N332" i="2"/>
  <c r="M332" i="2"/>
  <c r="L332" i="2"/>
  <c r="O331" i="2"/>
  <c r="N331" i="2"/>
  <c r="M331" i="2"/>
  <c r="L331" i="2"/>
  <c r="O330" i="2"/>
  <c r="N330" i="2"/>
  <c r="M330" i="2"/>
  <c r="L330" i="2"/>
  <c r="O329" i="2"/>
  <c r="N329" i="2"/>
  <c r="M329" i="2"/>
  <c r="L329" i="2"/>
  <c r="K314" i="2"/>
  <c r="K315" i="2"/>
  <c r="K316" i="2"/>
  <c r="K317" i="2"/>
  <c r="K318" i="2"/>
  <c r="K319" i="2"/>
  <c r="K320" i="2"/>
  <c r="K321" i="2"/>
  <c r="K322" i="2"/>
  <c r="K313" i="2"/>
  <c r="J314" i="2"/>
  <c r="J315" i="2"/>
  <c r="J316" i="2"/>
  <c r="J317" i="2"/>
  <c r="J318" i="2"/>
  <c r="J319" i="2"/>
  <c r="J320" i="2"/>
  <c r="J321" i="2"/>
  <c r="J322" i="2"/>
  <c r="J313" i="2"/>
  <c r="I314" i="2"/>
  <c r="I315" i="2"/>
  <c r="I316" i="2"/>
  <c r="I317" i="2"/>
  <c r="I318" i="2"/>
  <c r="I319" i="2"/>
  <c r="I320" i="2"/>
  <c r="I321" i="2"/>
  <c r="I322" i="2"/>
  <c r="I313" i="2"/>
  <c r="H314" i="2"/>
  <c r="H315" i="2"/>
  <c r="H316" i="2"/>
  <c r="H317" i="2"/>
  <c r="H318" i="2"/>
  <c r="H319" i="2"/>
  <c r="H320" i="2"/>
  <c r="H321" i="2"/>
  <c r="H322" i="2"/>
  <c r="H313" i="2"/>
  <c r="G314" i="2"/>
  <c r="G315" i="2"/>
  <c r="G316" i="2"/>
  <c r="G317" i="2"/>
  <c r="G318" i="2"/>
  <c r="G319" i="2"/>
  <c r="G320" i="2"/>
  <c r="G321" i="2"/>
  <c r="G322" i="2"/>
  <c r="G313" i="2"/>
  <c r="F314" i="2"/>
  <c r="F315" i="2"/>
  <c r="F316" i="2"/>
  <c r="F317" i="2"/>
  <c r="F318" i="2"/>
  <c r="F319" i="2"/>
  <c r="F320" i="2"/>
  <c r="F321" i="2"/>
  <c r="F322" i="2"/>
  <c r="F313" i="2"/>
  <c r="E314" i="2"/>
  <c r="E315" i="2"/>
  <c r="E316" i="2"/>
  <c r="E317" i="2"/>
  <c r="E318" i="2"/>
  <c r="E319" i="2"/>
  <c r="E320" i="2"/>
  <c r="E321" i="2"/>
  <c r="E322" i="2"/>
  <c r="E313" i="2"/>
  <c r="D314" i="2"/>
  <c r="D315" i="2"/>
  <c r="D316" i="2"/>
  <c r="D317" i="2"/>
  <c r="D318" i="2"/>
  <c r="D319" i="2"/>
  <c r="D320" i="2"/>
  <c r="D321" i="2"/>
  <c r="D322" i="2"/>
  <c r="D313" i="2"/>
  <c r="C314" i="2"/>
  <c r="C315" i="2"/>
  <c r="C316" i="2"/>
  <c r="C317" i="2"/>
  <c r="C318" i="2"/>
  <c r="C319" i="2"/>
  <c r="C320" i="2"/>
  <c r="C321" i="2"/>
  <c r="C322" i="2"/>
  <c r="C313" i="2"/>
  <c r="B314" i="2"/>
  <c r="B315" i="2"/>
  <c r="B316" i="2"/>
  <c r="B317" i="2"/>
  <c r="B318" i="2"/>
  <c r="B319" i="2"/>
  <c r="B320" i="2"/>
  <c r="B321" i="2"/>
  <c r="B322" i="2"/>
  <c r="B313" i="2"/>
  <c r="O311" i="2"/>
  <c r="N311" i="2"/>
  <c r="M311" i="2"/>
  <c r="L311" i="2"/>
  <c r="O310" i="2"/>
  <c r="N310" i="2"/>
  <c r="M310" i="2"/>
  <c r="L310" i="2"/>
  <c r="O309" i="2"/>
  <c r="N309" i="2"/>
  <c r="M309" i="2"/>
  <c r="L309" i="2"/>
  <c r="O308" i="2"/>
  <c r="N308" i="2"/>
  <c r="M308" i="2"/>
  <c r="L308" i="2"/>
  <c r="O307" i="2"/>
  <c r="N307" i="2"/>
  <c r="M307" i="2"/>
  <c r="L307" i="2"/>
  <c r="O306" i="2"/>
  <c r="N306" i="2"/>
  <c r="M306" i="2"/>
  <c r="L306" i="2"/>
  <c r="O305" i="2"/>
  <c r="N305" i="2"/>
  <c r="M305" i="2"/>
  <c r="L305" i="2"/>
  <c r="O304" i="2"/>
  <c r="N304" i="2"/>
  <c r="M304" i="2"/>
  <c r="L304" i="2"/>
  <c r="O303" i="2"/>
  <c r="N303" i="2"/>
  <c r="M303" i="2"/>
  <c r="L303" i="2"/>
  <c r="O302" i="2"/>
  <c r="N302" i="2"/>
  <c r="M302" i="2"/>
  <c r="L302" i="2"/>
  <c r="O301" i="2"/>
  <c r="N301" i="2"/>
  <c r="M301" i="2"/>
  <c r="L301" i="2"/>
  <c r="K285" i="2"/>
  <c r="K286" i="2"/>
  <c r="K287" i="2"/>
  <c r="K288" i="2"/>
  <c r="K289" i="2"/>
  <c r="K290" i="2"/>
  <c r="K291" i="2"/>
  <c r="K292" i="2"/>
  <c r="K293" i="2"/>
  <c r="K284" i="2"/>
  <c r="J285" i="2"/>
  <c r="J286" i="2"/>
  <c r="J287" i="2"/>
  <c r="J288" i="2"/>
  <c r="J289" i="2"/>
  <c r="J290" i="2"/>
  <c r="J291" i="2"/>
  <c r="J292" i="2"/>
  <c r="J293" i="2"/>
  <c r="J284" i="2"/>
  <c r="I285" i="2"/>
  <c r="I286" i="2"/>
  <c r="I287" i="2"/>
  <c r="I288" i="2"/>
  <c r="I289" i="2"/>
  <c r="I290" i="2"/>
  <c r="I291" i="2"/>
  <c r="I292" i="2"/>
  <c r="I293" i="2"/>
  <c r="I284" i="2"/>
  <c r="H285" i="2"/>
  <c r="H286" i="2"/>
  <c r="H287" i="2"/>
  <c r="H288" i="2"/>
  <c r="H289" i="2"/>
  <c r="H290" i="2"/>
  <c r="H291" i="2"/>
  <c r="H292" i="2"/>
  <c r="H293" i="2"/>
  <c r="H284" i="2"/>
  <c r="G285" i="2"/>
  <c r="G286" i="2"/>
  <c r="G287" i="2"/>
  <c r="G288" i="2"/>
  <c r="G289" i="2"/>
  <c r="G290" i="2"/>
  <c r="G291" i="2"/>
  <c r="G292" i="2"/>
  <c r="G293" i="2"/>
  <c r="G284" i="2"/>
  <c r="F285" i="2"/>
  <c r="F286" i="2"/>
  <c r="F287" i="2"/>
  <c r="F288" i="2"/>
  <c r="F289" i="2"/>
  <c r="F290" i="2"/>
  <c r="F291" i="2"/>
  <c r="F292" i="2"/>
  <c r="F293" i="2"/>
  <c r="F284" i="2"/>
  <c r="E285" i="2"/>
  <c r="E286" i="2"/>
  <c r="E287" i="2"/>
  <c r="E288" i="2"/>
  <c r="E289" i="2"/>
  <c r="E290" i="2"/>
  <c r="E291" i="2"/>
  <c r="E292" i="2"/>
  <c r="E293" i="2"/>
  <c r="E284" i="2"/>
  <c r="D285" i="2"/>
  <c r="D286" i="2"/>
  <c r="D287" i="2"/>
  <c r="D288" i="2"/>
  <c r="D289" i="2"/>
  <c r="D290" i="2"/>
  <c r="D291" i="2"/>
  <c r="D292" i="2"/>
  <c r="D293" i="2"/>
  <c r="D284" i="2"/>
  <c r="C285" i="2"/>
  <c r="C286" i="2"/>
  <c r="C287" i="2"/>
  <c r="C288" i="2"/>
  <c r="C289" i="2"/>
  <c r="C290" i="2"/>
  <c r="C291" i="2"/>
  <c r="C292" i="2"/>
  <c r="C293" i="2"/>
  <c r="C284" i="2"/>
  <c r="B285" i="2"/>
  <c r="B286" i="2"/>
  <c r="B287" i="2"/>
  <c r="B288" i="2"/>
  <c r="B289" i="2"/>
  <c r="B290" i="2"/>
  <c r="B291" i="2"/>
  <c r="B292" i="2"/>
  <c r="B293" i="2"/>
  <c r="B284" i="2"/>
  <c r="O282" i="2"/>
  <c r="N282" i="2"/>
  <c r="M282" i="2"/>
  <c r="L282" i="2"/>
  <c r="O281" i="2"/>
  <c r="N281" i="2"/>
  <c r="M281" i="2"/>
  <c r="L281" i="2"/>
  <c r="O280" i="2"/>
  <c r="N280" i="2"/>
  <c r="M280" i="2"/>
  <c r="L280" i="2"/>
  <c r="O279" i="2"/>
  <c r="N279" i="2"/>
  <c r="M279" i="2"/>
  <c r="L279" i="2"/>
  <c r="O278" i="2"/>
  <c r="N278" i="2"/>
  <c r="M278" i="2"/>
  <c r="L278" i="2"/>
  <c r="O277" i="2"/>
  <c r="N277" i="2"/>
  <c r="M277" i="2"/>
  <c r="L277" i="2"/>
  <c r="O276" i="2"/>
  <c r="N276" i="2"/>
  <c r="M276" i="2"/>
  <c r="L276" i="2"/>
  <c r="O275" i="2"/>
  <c r="N275" i="2"/>
  <c r="M275" i="2"/>
  <c r="L275" i="2"/>
  <c r="O274" i="2"/>
  <c r="N274" i="2"/>
  <c r="M274" i="2"/>
  <c r="L274" i="2"/>
  <c r="O273" i="2"/>
  <c r="N273" i="2"/>
  <c r="M273" i="2"/>
  <c r="L273" i="2"/>
  <c r="O272" i="2"/>
  <c r="N272" i="2"/>
  <c r="M272" i="2"/>
  <c r="L272" i="2"/>
  <c r="K257" i="2"/>
  <c r="K258" i="2"/>
  <c r="K259" i="2"/>
  <c r="K260" i="2"/>
  <c r="K261" i="2"/>
  <c r="K262" i="2"/>
  <c r="K263" i="2"/>
  <c r="K264" i="2"/>
  <c r="K265" i="2"/>
  <c r="K256" i="2"/>
  <c r="J257" i="2"/>
  <c r="J258" i="2"/>
  <c r="J259" i="2"/>
  <c r="J260" i="2"/>
  <c r="J261" i="2"/>
  <c r="J262" i="2"/>
  <c r="J263" i="2"/>
  <c r="J264" i="2"/>
  <c r="J265" i="2"/>
  <c r="J256" i="2"/>
  <c r="I257" i="2"/>
  <c r="I258" i="2"/>
  <c r="I259" i="2"/>
  <c r="I260" i="2"/>
  <c r="I261" i="2"/>
  <c r="I262" i="2"/>
  <c r="I263" i="2"/>
  <c r="I264" i="2"/>
  <c r="I265" i="2"/>
  <c r="I256" i="2"/>
  <c r="H257" i="2"/>
  <c r="H258" i="2"/>
  <c r="H259" i="2"/>
  <c r="H260" i="2"/>
  <c r="H261" i="2"/>
  <c r="H262" i="2"/>
  <c r="H263" i="2"/>
  <c r="H264" i="2"/>
  <c r="H265" i="2"/>
  <c r="H256" i="2"/>
  <c r="G257" i="2"/>
  <c r="G258" i="2"/>
  <c r="G259" i="2"/>
  <c r="G260" i="2"/>
  <c r="G261" i="2"/>
  <c r="G262" i="2"/>
  <c r="G263" i="2"/>
  <c r="G264" i="2"/>
  <c r="G265" i="2"/>
  <c r="G256" i="2"/>
  <c r="F257" i="2"/>
  <c r="F258" i="2"/>
  <c r="F259" i="2"/>
  <c r="F260" i="2"/>
  <c r="F261" i="2"/>
  <c r="F262" i="2"/>
  <c r="F263" i="2"/>
  <c r="F264" i="2"/>
  <c r="F265" i="2"/>
  <c r="F256" i="2"/>
  <c r="E257" i="2"/>
  <c r="E258" i="2"/>
  <c r="E259" i="2"/>
  <c r="E260" i="2"/>
  <c r="E261" i="2"/>
  <c r="E262" i="2"/>
  <c r="E263" i="2"/>
  <c r="E264" i="2"/>
  <c r="E265" i="2"/>
  <c r="E256" i="2"/>
  <c r="D257" i="2"/>
  <c r="D258" i="2"/>
  <c r="D259" i="2"/>
  <c r="D260" i="2"/>
  <c r="D261" i="2"/>
  <c r="D262" i="2"/>
  <c r="D263" i="2"/>
  <c r="D264" i="2"/>
  <c r="D265" i="2"/>
  <c r="D256" i="2"/>
  <c r="C257" i="2"/>
  <c r="C258" i="2"/>
  <c r="C259" i="2"/>
  <c r="C260" i="2"/>
  <c r="C261" i="2"/>
  <c r="C262" i="2"/>
  <c r="C263" i="2"/>
  <c r="C264" i="2"/>
  <c r="C265" i="2"/>
  <c r="C256" i="2"/>
  <c r="B257" i="2"/>
  <c r="B258" i="2"/>
  <c r="B259" i="2"/>
  <c r="B260" i="2"/>
  <c r="B261" i="2"/>
  <c r="B262" i="2"/>
  <c r="B263" i="2"/>
  <c r="B264" i="2"/>
  <c r="B265" i="2"/>
  <c r="B256" i="2"/>
  <c r="O254" i="2"/>
  <c r="N254" i="2"/>
  <c r="M254" i="2"/>
  <c r="L254" i="2"/>
  <c r="O253" i="2"/>
  <c r="N253" i="2"/>
  <c r="M253" i="2"/>
  <c r="L253" i="2"/>
  <c r="O252" i="2"/>
  <c r="N252" i="2"/>
  <c r="M252" i="2"/>
  <c r="L252" i="2"/>
  <c r="O251" i="2"/>
  <c r="N251" i="2"/>
  <c r="M251" i="2"/>
  <c r="L251" i="2"/>
  <c r="O250" i="2"/>
  <c r="N250" i="2"/>
  <c r="M250" i="2"/>
  <c r="L250" i="2"/>
  <c r="O249" i="2"/>
  <c r="N249" i="2"/>
  <c r="M249" i="2"/>
  <c r="L249" i="2"/>
  <c r="O248" i="2"/>
  <c r="N248" i="2"/>
  <c r="M248" i="2"/>
  <c r="L248" i="2"/>
  <c r="O247" i="2"/>
  <c r="N247" i="2"/>
  <c r="M247" i="2"/>
  <c r="L247" i="2"/>
  <c r="O246" i="2"/>
  <c r="N246" i="2"/>
  <c r="M246" i="2"/>
  <c r="L246" i="2"/>
  <c r="O245" i="2"/>
  <c r="N245" i="2"/>
  <c r="M245" i="2"/>
  <c r="L245" i="2"/>
  <c r="O244" i="2"/>
  <c r="N244" i="2"/>
  <c r="M244" i="2"/>
  <c r="L244" i="2"/>
  <c r="K227" i="2"/>
  <c r="K228" i="2"/>
  <c r="K229" i="2"/>
  <c r="K230" i="2"/>
  <c r="K231" i="2"/>
  <c r="K232" i="2"/>
  <c r="K233" i="2"/>
  <c r="K234" i="2"/>
  <c r="K235" i="2"/>
  <c r="K236" i="2"/>
  <c r="K226" i="2"/>
  <c r="J227" i="2"/>
  <c r="J228" i="2"/>
  <c r="J229" i="2"/>
  <c r="J230" i="2"/>
  <c r="J231" i="2"/>
  <c r="J232" i="2"/>
  <c r="J233" i="2"/>
  <c r="J234" i="2"/>
  <c r="J235" i="2"/>
  <c r="J236" i="2"/>
  <c r="J226" i="2"/>
  <c r="I227" i="2"/>
  <c r="I228" i="2"/>
  <c r="I229" i="2"/>
  <c r="I230" i="2"/>
  <c r="I231" i="2"/>
  <c r="I232" i="2"/>
  <c r="I233" i="2"/>
  <c r="I234" i="2"/>
  <c r="I235" i="2"/>
  <c r="I236" i="2"/>
  <c r="I226" i="2"/>
  <c r="H227" i="2"/>
  <c r="H228" i="2"/>
  <c r="H229" i="2"/>
  <c r="H230" i="2"/>
  <c r="H231" i="2"/>
  <c r="H232" i="2"/>
  <c r="H233" i="2"/>
  <c r="H234" i="2"/>
  <c r="H235" i="2"/>
  <c r="H236" i="2"/>
  <c r="H226" i="2"/>
  <c r="G227" i="2"/>
  <c r="G228" i="2"/>
  <c r="G229" i="2"/>
  <c r="G230" i="2"/>
  <c r="G231" i="2"/>
  <c r="G232" i="2"/>
  <c r="G233" i="2"/>
  <c r="G234" i="2"/>
  <c r="G235" i="2"/>
  <c r="G236" i="2"/>
  <c r="G226" i="2"/>
  <c r="F227" i="2"/>
  <c r="F228" i="2"/>
  <c r="F229" i="2"/>
  <c r="F230" i="2"/>
  <c r="F231" i="2"/>
  <c r="F232" i="2"/>
  <c r="F233" i="2"/>
  <c r="F234" i="2"/>
  <c r="F235" i="2"/>
  <c r="F236" i="2"/>
  <c r="F226" i="2"/>
  <c r="E227" i="2"/>
  <c r="E228" i="2"/>
  <c r="E229" i="2"/>
  <c r="E230" i="2"/>
  <c r="E231" i="2"/>
  <c r="E232" i="2"/>
  <c r="E233" i="2"/>
  <c r="E234" i="2"/>
  <c r="E235" i="2"/>
  <c r="E236" i="2"/>
  <c r="E226" i="2"/>
  <c r="D227" i="2"/>
  <c r="D228" i="2"/>
  <c r="D229" i="2"/>
  <c r="D230" i="2"/>
  <c r="D231" i="2"/>
  <c r="D232" i="2"/>
  <c r="D233" i="2"/>
  <c r="D234" i="2"/>
  <c r="D235" i="2"/>
  <c r="D236" i="2"/>
  <c r="D226" i="2"/>
  <c r="C227" i="2"/>
  <c r="C228" i="2"/>
  <c r="C229" i="2"/>
  <c r="C230" i="2"/>
  <c r="C231" i="2"/>
  <c r="C232" i="2"/>
  <c r="C233" i="2"/>
  <c r="C234" i="2"/>
  <c r="C235" i="2"/>
  <c r="C236" i="2"/>
  <c r="C226" i="2"/>
  <c r="B227" i="2"/>
  <c r="B228" i="2"/>
  <c r="B229" i="2"/>
  <c r="B230" i="2"/>
  <c r="B231" i="2"/>
  <c r="B232" i="2"/>
  <c r="B233" i="2"/>
  <c r="B234" i="2"/>
  <c r="B235" i="2"/>
  <c r="B236" i="2"/>
  <c r="B226" i="2"/>
  <c r="O224" i="2"/>
  <c r="N224" i="2"/>
  <c r="M224" i="2"/>
  <c r="L224" i="2"/>
  <c r="O223" i="2"/>
  <c r="N223" i="2"/>
  <c r="M223" i="2"/>
  <c r="L223" i="2"/>
  <c r="O222" i="2"/>
  <c r="N222" i="2"/>
  <c r="M222" i="2"/>
  <c r="L222" i="2"/>
  <c r="O221" i="2"/>
  <c r="N221" i="2"/>
  <c r="M221" i="2"/>
  <c r="L221" i="2"/>
  <c r="O220" i="2"/>
  <c r="N220" i="2"/>
  <c r="M220" i="2"/>
  <c r="L220" i="2"/>
  <c r="O219" i="2"/>
  <c r="N219" i="2"/>
  <c r="M219" i="2"/>
  <c r="L219" i="2"/>
  <c r="O218" i="2"/>
  <c r="N218" i="2"/>
  <c r="M218" i="2"/>
  <c r="L218" i="2"/>
  <c r="O217" i="2"/>
  <c r="N217" i="2"/>
  <c r="M217" i="2"/>
  <c r="L217" i="2"/>
  <c r="O216" i="2"/>
  <c r="N216" i="2"/>
  <c r="M216" i="2"/>
  <c r="L216" i="2"/>
  <c r="O215" i="2"/>
  <c r="N215" i="2"/>
  <c r="M215" i="2"/>
  <c r="L215" i="2"/>
  <c r="O214" i="2"/>
  <c r="N214" i="2"/>
  <c r="M214" i="2"/>
  <c r="L214" i="2"/>
  <c r="O213" i="2"/>
  <c r="N213" i="2"/>
  <c r="M213" i="2"/>
  <c r="L213" i="2"/>
  <c r="K197" i="2"/>
  <c r="K198" i="2"/>
  <c r="K199" i="2"/>
  <c r="K200" i="2"/>
  <c r="K201" i="2"/>
  <c r="K202" i="2"/>
  <c r="K203" i="2"/>
  <c r="K204" i="2"/>
  <c r="K205" i="2"/>
  <c r="K206" i="2"/>
  <c r="K196" i="2"/>
  <c r="J197" i="2"/>
  <c r="J198" i="2"/>
  <c r="J199" i="2"/>
  <c r="J200" i="2"/>
  <c r="J201" i="2"/>
  <c r="J202" i="2"/>
  <c r="J203" i="2"/>
  <c r="J204" i="2"/>
  <c r="J205" i="2"/>
  <c r="J206" i="2"/>
  <c r="J196" i="2"/>
  <c r="I197" i="2"/>
  <c r="I198" i="2"/>
  <c r="I199" i="2"/>
  <c r="I200" i="2"/>
  <c r="I201" i="2"/>
  <c r="I202" i="2"/>
  <c r="I203" i="2"/>
  <c r="I204" i="2"/>
  <c r="I205" i="2"/>
  <c r="I206" i="2"/>
  <c r="I196" i="2"/>
  <c r="H197" i="2"/>
  <c r="H198" i="2"/>
  <c r="H199" i="2"/>
  <c r="H200" i="2"/>
  <c r="H201" i="2"/>
  <c r="H202" i="2"/>
  <c r="H203" i="2"/>
  <c r="H204" i="2"/>
  <c r="H205" i="2"/>
  <c r="H206" i="2"/>
  <c r="H196" i="2"/>
  <c r="G197" i="2"/>
  <c r="G198" i="2"/>
  <c r="G199" i="2"/>
  <c r="G200" i="2"/>
  <c r="G201" i="2"/>
  <c r="G202" i="2"/>
  <c r="G203" i="2"/>
  <c r="G204" i="2"/>
  <c r="G205" i="2"/>
  <c r="G206" i="2"/>
  <c r="G196" i="2"/>
  <c r="F197" i="2"/>
  <c r="F198" i="2"/>
  <c r="F199" i="2"/>
  <c r="F200" i="2"/>
  <c r="F201" i="2"/>
  <c r="F202" i="2"/>
  <c r="F203" i="2"/>
  <c r="F204" i="2"/>
  <c r="F205" i="2"/>
  <c r="F206" i="2"/>
  <c r="F196" i="2"/>
  <c r="E197" i="2"/>
  <c r="E198" i="2"/>
  <c r="E199" i="2"/>
  <c r="E200" i="2"/>
  <c r="E201" i="2"/>
  <c r="E202" i="2"/>
  <c r="E203" i="2"/>
  <c r="E204" i="2"/>
  <c r="E205" i="2"/>
  <c r="E206" i="2"/>
  <c r="E196" i="2"/>
  <c r="D197" i="2"/>
  <c r="D198" i="2"/>
  <c r="D199" i="2"/>
  <c r="D200" i="2"/>
  <c r="D201" i="2"/>
  <c r="D202" i="2"/>
  <c r="D203" i="2"/>
  <c r="D204" i="2"/>
  <c r="D205" i="2"/>
  <c r="D206" i="2"/>
  <c r="D196" i="2"/>
  <c r="C197" i="2"/>
  <c r="C198" i="2"/>
  <c r="C199" i="2"/>
  <c r="C200" i="2"/>
  <c r="C201" i="2"/>
  <c r="C202" i="2"/>
  <c r="C203" i="2"/>
  <c r="C204" i="2"/>
  <c r="C205" i="2"/>
  <c r="C206" i="2"/>
  <c r="C196" i="2"/>
  <c r="B197" i="2"/>
  <c r="B198" i="2"/>
  <c r="B199" i="2"/>
  <c r="B200" i="2"/>
  <c r="B201" i="2"/>
  <c r="B202" i="2"/>
  <c r="B203" i="2"/>
  <c r="B204" i="2"/>
  <c r="B205" i="2"/>
  <c r="B206" i="2"/>
  <c r="B196" i="2"/>
  <c r="O194" i="2"/>
  <c r="N194" i="2"/>
  <c r="M194" i="2"/>
  <c r="L194" i="2"/>
  <c r="O193" i="2"/>
  <c r="N193" i="2"/>
  <c r="M193" i="2"/>
  <c r="L193" i="2"/>
  <c r="O192" i="2"/>
  <c r="N192" i="2"/>
  <c r="M192" i="2"/>
  <c r="L192" i="2"/>
  <c r="O191" i="2"/>
  <c r="N191" i="2"/>
  <c r="M191" i="2"/>
  <c r="L191" i="2"/>
  <c r="O190" i="2"/>
  <c r="N190" i="2"/>
  <c r="M190" i="2"/>
  <c r="L190" i="2"/>
  <c r="O189" i="2"/>
  <c r="N189" i="2"/>
  <c r="M189" i="2"/>
  <c r="L189" i="2"/>
  <c r="O188" i="2"/>
  <c r="N188" i="2"/>
  <c r="M188" i="2"/>
  <c r="L188" i="2"/>
  <c r="O187" i="2"/>
  <c r="N187" i="2"/>
  <c r="M187" i="2"/>
  <c r="L187" i="2"/>
  <c r="O186" i="2"/>
  <c r="N186" i="2"/>
  <c r="M186" i="2"/>
  <c r="L186" i="2"/>
  <c r="O185" i="2"/>
  <c r="N185" i="2"/>
  <c r="M185" i="2"/>
  <c r="L185" i="2"/>
  <c r="O184" i="2"/>
  <c r="N184" i="2"/>
  <c r="M184" i="2"/>
  <c r="L184" i="2"/>
  <c r="O183" i="2"/>
  <c r="N183" i="2"/>
  <c r="M183" i="2"/>
  <c r="L183" i="2"/>
  <c r="K168" i="2"/>
  <c r="K169" i="2"/>
  <c r="K170" i="2"/>
  <c r="K167" i="2"/>
  <c r="J168" i="2"/>
  <c r="J169" i="2"/>
  <c r="J170" i="2"/>
  <c r="J167" i="2"/>
  <c r="I168" i="2"/>
  <c r="I169" i="2"/>
  <c r="I170" i="2"/>
  <c r="I167" i="2"/>
  <c r="H168" i="2"/>
  <c r="H169" i="2"/>
  <c r="H170" i="2"/>
  <c r="H167" i="2"/>
  <c r="G168" i="2"/>
  <c r="G169" i="2"/>
  <c r="G170" i="2"/>
  <c r="G167" i="2"/>
  <c r="F168" i="2"/>
  <c r="F169" i="2"/>
  <c r="F170" i="2"/>
  <c r="F167" i="2"/>
  <c r="E168" i="2"/>
  <c r="E169" i="2"/>
  <c r="E170" i="2"/>
  <c r="E167" i="2"/>
  <c r="D168" i="2"/>
  <c r="D169" i="2"/>
  <c r="D170" i="2"/>
  <c r="D167" i="2"/>
  <c r="C168" i="2"/>
  <c r="C169" i="2"/>
  <c r="C170" i="2"/>
  <c r="C167" i="2"/>
  <c r="B168" i="2"/>
  <c r="B169" i="2"/>
  <c r="B170" i="2"/>
  <c r="B167" i="2"/>
  <c r="O175" i="2"/>
  <c r="N175" i="2"/>
  <c r="M175" i="2"/>
  <c r="L175" i="2"/>
  <c r="O174" i="2"/>
  <c r="N174" i="2"/>
  <c r="M174" i="2"/>
  <c r="L174" i="2"/>
  <c r="O173" i="2"/>
  <c r="N173" i="2"/>
  <c r="M173" i="2"/>
  <c r="L173" i="2"/>
  <c r="O172" i="2"/>
  <c r="N172" i="2"/>
  <c r="M172" i="2"/>
  <c r="L172" i="2"/>
  <c r="O165" i="2"/>
  <c r="N165" i="2"/>
  <c r="M165" i="2"/>
  <c r="L165" i="2"/>
  <c r="O164" i="2"/>
  <c r="N164" i="2"/>
  <c r="M164" i="2"/>
  <c r="L164" i="2"/>
  <c r="O163" i="2"/>
  <c r="N163" i="2"/>
  <c r="M163" i="2"/>
  <c r="L163" i="2"/>
  <c r="O162" i="2"/>
  <c r="N162" i="2"/>
  <c r="M162" i="2"/>
  <c r="L162" i="2"/>
  <c r="O161" i="2"/>
  <c r="N161" i="2"/>
  <c r="M161" i="2"/>
  <c r="L161" i="2"/>
  <c r="K158" i="2"/>
  <c r="J158" i="2"/>
  <c r="I158" i="2"/>
  <c r="H158" i="2"/>
  <c r="G158" i="2"/>
  <c r="F158" i="2"/>
  <c r="E158" i="2"/>
  <c r="D158" i="2"/>
  <c r="C158" i="2"/>
  <c r="O157" i="2"/>
  <c r="N157" i="2"/>
  <c r="M157" i="2"/>
  <c r="L157" i="2"/>
  <c r="O156" i="2"/>
  <c r="N156" i="2"/>
  <c r="M156" i="2"/>
  <c r="L156" i="2"/>
  <c r="O153" i="2"/>
  <c r="N153" i="2"/>
  <c r="M153" i="2"/>
  <c r="L153" i="2"/>
  <c r="O152" i="2"/>
  <c r="N152" i="2"/>
  <c r="M152" i="2"/>
  <c r="L152" i="2"/>
  <c r="O151" i="2"/>
  <c r="N151" i="2"/>
  <c r="M151" i="2"/>
  <c r="L151" i="2"/>
  <c r="O150" i="2"/>
  <c r="N150" i="2"/>
  <c r="M150" i="2"/>
  <c r="L150" i="2"/>
  <c r="O141" i="2"/>
  <c r="N141" i="2"/>
  <c r="M141" i="2"/>
  <c r="L141" i="2"/>
  <c r="O140" i="2"/>
  <c r="N140" i="2"/>
  <c r="M140" i="2"/>
  <c r="L140" i="2"/>
  <c r="O138" i="2"/>
  <c r="N138" i="2"/>
  <c r="M138" i="2"/>
  <c r="L138" i="2"/>
  <c r="O137" i="2"/>
  <c r="N137" i="2"/>
  <c r="M137" i="2"/>
  <c r="L137" i="2"/>
  <c r="O135" i="2"/>
  <c r="N135" i="2"/>
  <c r="M135" i="2"/>
  <c r="L135" i="2"/>
  <c r="O134" i="2"/>
  <c r="N134" i="2"/>
  <c r="M134" i="2"/>
  <c r="L134" i="2"/>
  <c r="O132" i="2"/>
  <c r="N132" i="2"/>
  <c r="M132" i="2"/>
  <c r="L132" i="2"/>
  <c r="O131" i="2"/>
  <c r="N131" i="2"/>
  <c r="M131" i="2"/>
  <c r="L131" i="2"/>
  <c r="O129" i="2"/>
  <c r="N129" i="2"/>
  <c r="M129" i="2"/>
  <c r="L129" i="2"/>
  <c r="O128" i="2"/>
  <c r="N128" i="2"/>
  <c r="M128" i="2"/>
  <c r="L128" i="2"/>
  <c r="O126" i="2"/>
  <c r="N126" i="2"/>
  <c r="M126" i="2"/>
  <c r="L126" i="2"/>
  <c r="O125" i="2"/>
  <c r="N125" i="2"/>
  <c r="M125" i="2"/>
  <c r="L125" i="2"/>
  <c r="O123" i="2"/>
  <c r="N123" i="2"/>
  <c r="M123" i="2"/>
  <c r="L123" i="2"/>
  <c r="O122" i="2"/>
  <c r="N122" i="2"/>
  <c r="M122" i="2"/>
  <c r="L122" i="2"/>
  <c r="O120" i="2"/>
  <c r="N120" i="2"/>
  <c r="M120" i="2"/>
  <c r="L120" i="2"/>
  <c r="O119" i="2"/>
  <c r="N119" i="2"/>
  <c r="M119" i="2"/>
  <c r="L119" i="2"/>
  <c r="O117" i="2"/>
  <c r="N117" i="2"/>
  <c r="M117" i="2"/>
  <c r="L117" i="2"/>
  <c r="O116" i="2"/>
  <c r="N116" i="2"/>
  <c r="M116" i="2"/>
  <c r="L116" i="2"/>
  <c r="O114" i="2"/>
  <c r="N114" i="2"/>
  <c r="M114" i="2"/>
  <c r="L114" i="2"/>
  <c r="O113" i="2"/>
  <c r="N113" i="2"/>
  <c r="M113" i="2"/>
  <c r="L113" i="2"/>
  <c r="O111" i="2"/>
  <c r="N111" i="2"/>
  <c r="M111" i="2"/>
  <c r="L111" i="2"/>
  <c r="O110" i="2"/>
  <c r="N110" i="2"/>
  <c r="M110" i="2"/>
  <c r="L110" i="2"/>
  <c r="O101" i="2"/>
  <c r="N101" i="2"/>
  <c r="M101" i="2"/>
  <c r="L101" i="2"/>
  <c r="O100" i="2"/>
  <c r="N100" i="2"/>
  <c r="M100" i="2"/>
  <c r="L100" i="2"/>
  <c r="O99" i="2"/>
  <c r="N99" i="2"/>
  <c r="M99" i="2"/>
  <c r="L99" i="2"/>
  <c r="O98" i="2"/>
  <c r="N98" i="2"/>
  <c r="M98" i="2"/>
  <c r="L98" i="2"/>
  <c r="O97" i="2"/>
  <c r="N97" i="2"/>
  <c r="M97" i="2"/>
  <c r="L97" i="2"/>
  <c r="O96" i="2"/>
  <c r="N96" i="2"/>
  <c r="M96" i="2"/>
  <c r="L96" i="2"/>
  <c r="O95" i="2"/>
  <c r="N95" i="2"/>
  <c r="M95" i="2"/>
  <c r="L95" i="2"/>
  <c r="O94" i="2"/>
  <c r="N94" i="2"/>
  <c r="M94" i="2"/>
  <c r="L94" i="2"/>
  <c r="O93" i="2"/>
  <c r="N93" i="2"/>
  <c r="M93" i="2"/>
  <c r="L93" i="2"/>
  <c r="O92" i="2"/>
  <c r="N92" i="2"/>
  <c r="M92" i="2"/>
  <c r="L92" i="2"/>
  <c r="O91" i="2"/>
  <c r="N91" i="2"/>
  <c r="M91" i="2"/>
  <c r="L91" i="2"/>
  <c r="O90" i="2"/>
  <c r="N90" i="2"/>
  <c r="M90" i="2"/>
  <c r="L90" i="2"/>
  <c r="O89" i="2"/>
  <c r="N89" i="2"/>
  <c r="M89" i="2"/>
  <c r="L89" i="2"/>
  <c r="O88" i="2"/>
  <c r="N88" i="2"/>
  <c r="M88" i="2"/>
  <c r="L88" i="2"/>
  <c r="O87" i="2"/>
  <c r="N87" i="2"/>
  <c r="M87" i="2"/>
  <c r="L87" i="2"/>
  <c r="O86" i="2"/>
  <c r="N86" i="2"/>
  <c r="M86" i="2"/>
  <c r="L86" i="2"/>
  <c r="O85" i="2"/>
  <c r="N85" i="2"/>
  <c r="M85" i="2"/>
  <c r="L85" i="2"/>
  <c r="O84" i="2"/>
  <c r="N84" i="2"/>
  <c r="M84" i="2"/>
  <c r="L84" i="2"/>
  <c r="O83" i="2"/>
  <c r="N83" i="2"/>
  <c r="M83" i="2"/>
  <c r="L83" i="2"/>
  <c r="O82" i="2"/>
  <c r="N82" i="2"/>
  <c r="M82" i="2"/>
  <c r="L82" i="2"/>
  <c r="O81" i="2"/>
  <c r="N81" i="2"/>
  <c r="M81" i="2"/>
  <c r="L81" i="2"/>
  <c r="O80" i="2"/>
  <c r="N80" i="2"/>
  <c r="M80" i="2"/>
  <c r="L80" i="2"/>
  <c r="O67" i="2"/>
  <c r="O68" i="2"/>
  <c r="O69" i="2"/>
  <c r="O70" i="2"/>
  <c r="O71" i="2"/>
  <c r="O66" i="2"/>
  <c r="N67" i="2"/>
  <c r="N68" i="2"/>
  <c r="N69" i="2"/>
  <c r="N70" i="2"/>
  <c r="N71" i="2"/>
  <c r="N66" i="2"/>
  <c r="O63" i="2"/>
  <c r="O64" i="2"/>
  <c r="O62" i="2"/>
  <c r="N63" i="2"/>
  <c r="N64" i="2"/>
  <c r="N62" i="2"/>
  <c r="K56" i="2"/>
  <c r="K52" i="2"/>
  <c r="K53" i="2"/>
  <c r="K54" i="2"/>
  <c r="K55" i="2"/>
  <c r="K51" i="2"/>
  <c r="J56" i="2"/>
  <c r="J52" i="2"/>
  <c r="J53" i="2"/>
  <c r="J54" i="2"/>
  <c r="J55" i="2"/>
  <c r="J51" i="2"/>
  <c r="I56" i="2"/>
  <c r="I52" i="2"/>
  <c r="I53" i="2"/>
  <c r="I54" i="2"/>
  <c r="I55" i="2"/>
  <c r="I51" i="2"/>
  <c r="H56" i="2"/>
  <c r="H52" i="2"/>
  <c r="H53" i="2"/>
  <c r="H54" i="2"/>
  <c r="H55" i="2"/>
  <c r="H51" i="2"/>
  <c r="G56" i="2"/>
  <c r="G52" i="2"/>
  <c r="G53" i="2"/>
  <c r="G54" i="2"/>
  <c r="G55" i="2"/>
  <c r="G51" i="2"/>
  <c r="F56" i="2"/>
  <c r="F52" i="2"/>
  <c r="F53" i="2"/>
  <c r="F54" i="2"/>
  <c r="F55" i="2"/>
  <c r="F51" i="2"/>
  <c r="E56" i="2"/>
  <c r="E52" i="2"/>
  <c r="E53" i="2"/>
  <c r="E54" i="2"/>
  <c r="E55" i="2"/>
  <c r="E51" i="2"/>
  <c r="D56" i="2"/>
  <c r="D52" i="2"/>
  <c r="D53" i="2"/>
  <c r="D54" i="2"/>
  <c r="D55" i="2"/>
  <c r="D51" i="2"/>
  <c r="C56" i="2"/>
  <c r="C52" i="2"/>
  <c r="C53" i="2"/>
  <c r="C54" i="2"/>
  <c r="C55" i="2"/>
  <c r="C51" i="2"/>
  <c r="B56" i="2"/>
  <c r="B55" i="2"/>
  <c r="B54" i="2"/>
  <c r="B53" i="2"/>
  <c r="B52" i="2"/>
  <c r="B51" i="2"/>
  <c r="O35" i="2"/>
  <c r="N35" i="2"/>
  <c r="O49" i="2"/>
  <c r="N49" i="2"/>
  <c r="M49" i="2"/>
  <c r="L49" i="2"/>
  <c r="O48" i="2"/>
  <c r="N48" i="2"/>
  <c r="M48" i="2"/>
  <c r="L48" i="2"/>
  <c r="O47" i="2"/>
  <c r="N47" i="2"/>
  <c r="M47" i="2"/>
  <c r="L47" i="2"/>
  <c r="O46" i="2"/>
  <c r="N46" i="2"/>
  <c r="M46" i="2"/>
  <c r="L46" i="2"/>
  <c r="O45" i="2"/>
  <c r="N45" i="2"/>
  <c r="M45" i="2"/>
  <c r="L45" i="2"/>
  <c r="O44" i="2"/>
  <c r="N44" i="2"/>
  <c r="M44" i="2"/>
  <c r="L44" i="2"/>
  <c r="O43" i="2"/>
  <c r="N43" i="2"/>
  <c r="M43" i="2"/>
  <c r="L43" i="2"/>
  <c r="O42" i="2"/>
  <c r="N42" i="2"/>
  <c r="M42" i="2"/>
  <c r="L42" i="2"/>
  <c r="O41" i="2"/>
  <c r="N41" i="2"/>
  <c r="M41" i="2"/>
  <c r="L41" i="2"/>
  <c r="O40" i="2"/>
  <c r="N40" i="2"/>
  <c r="M40" i="2"/>
  <c r="L40" i="2"/>
  <c r="O39" i="2"/>
  <c r="N39" i="2"/>
  <c r="M39" i="2"/>
  <c r="L39" i="2"/>
  <c r="O38" i="2"/>
  <c r="N38" i="2"/>
  <c r="M38" i="2"/>
  <c r="L38" i="2"/>
  <c r="O37" i="2"/>
  <c r="N37" i="2"/>
  <c r="M37" i="2"/>
  <c r="L37" i="2"/>
  <c r="O36" i="2"/>
  <c r="N36" i="2"/>
  <c r="M36" i="2"/>
  <c r="L36" i="2"/>
  <c r="M35" i="2"/>
  <c r="L35" i="2"/>
  <c r="M20" i="2"/>
  <c r="L62" i="2"/>
  <c r="M62" i="2"/>
  <c r="L63" i="2"/>
  <c r="M63" i="2"/>
  <c r="L64" i="2"/>
  <c r="M64" i="2"/>
  <c r="L66" i="2"/>
  <c r="M66" i="2"/>
  <c r="L67" i="2"/>
  <c r="M67" i="2"/>
  <c r="L68" i="2"/>
  <c r="M68" i="2"/>
  <c r="L69" i="2"/>
  <c r="M69" i="2"/>
  <c r="L70" i="2"/>
  <c r="M70" i="2"/>
  <c r="L71" i="2"/>
  <c r="M71" i="2"/>
  <c r="O6" i="2"/>
  <c r="N6" i="2"/>
  <c r="M6" i="2"/>
  <c r="L6" i="2"/>
  <c r="K27" i="2"/>
  <c r="J27" i="2"/>
  <c r="I27" i="2"/>
  <c r="H27" i="2"/>
  <c r="G27" i="2"/>
  <c r="F27" i="2"/>
  <c r="E27" i="2"/>
  <c r="D27" i="2"/>
  <c r="C27" i="2"/>
  <c r="B27" i="2"/>
  <c r="B26" i="2"/>
  <c r="B22" i="2"/>
  <c r="K26" i="2"/>
  <c r="K25" i="2"/>
  <c r="K24" i="2"/>
  <c r="K23" i="2"/>
  <c r="K22" i="2"/>
  <c r="J23" i="2"/>
  <c r="J24" i="2"/>
  <c r="J25" i="2"/>
  <c r="J26" i="2"/>
  <c r="J22" i="2"/>
  <c r="I23" i="2"/>
  <c r="I24" i="2"/>
  <c r="I25" i="2"/>
  <c r="I26" i="2"/>
  <c r="I22" i="2"/>
  <c r="H23" i="2"/>
  <c r="H24" i="2"/>
  <c r="H25" i="2"/>
  <c r="H26" i="2"/>
  <c r="H22" i="2"/>
  <c r="G23" i="2"/>
  <c r="G24" i="2"/>
  <c r="G25" i="2"/>
  <c r="G26" i="2"/>
  <c r="G22" i="2"/>
  <c r="F23" i="2"/>
  <c r="F24" i="2"/>
  <c r="F25" i="2"/>
  <c r="F26" i="2"/>
  <c r="F22" i="2"/>
  <c r="E23" i="2"/>
  <c r="E24" i="2"/>
  <c r="E25" i="2"/>
  <c r="E26" i="2"/>
  <c r="E22" i="2"/>
  <c r="D23" i="2"/>
  <c r="D24" i="2"/>
  <c r="D25" i="2"/>
  <c r="D26" i="2"/>
  <c r="D22" i="2"/>
  <c r="C23" i="2"/>
  <c r="C24" i="2"/>
  <c r="C25" i="2"/>
  <c r="C26" i="2"/>
  <c r="C22" i="2"/>
  <c r="B23" i="2"/>
  <c r="B24" i="2"/>
  <c r="B25" i="2"/>
  <c r="O20" i="2"/>
  <c r="N20" i="2"/>
  <c r="L20" i="2"/>
  <c r="O19" i="2"/>
  <c r="N19" i="2"/>
  <c r="M19" i="2"/>
  <c r="L19" i="2"/>
  <c r="O18" i="2"/>
  <c r="N18" i="2"/>
  <c r="M18" i="2"/>
  <c r="L18" i="2"/>
  <c r="O17" i="2"/>
  <c r="N17" i="2"/>
  <c r="M17" i="2"/>
  <c r="L17" i="2"/>
  <c r="O16" i="2"/>
  <c r="N16" i="2"/>
  <c r="M16" i="2"/>
  <c r="L16" i="2"/>
  <c r="O15" i="2"/>
  <c r="N15" i="2"/>
  <c r="M15" i="2"/>
  <c r="L15" i="2"/>
  <c r="O14" i="2"/>
  <c r="N14" i="2"/>
  <c r="M14" i="2"/>
  <c r="L14" i="2"/>
  <c r="O13" i="2"/>
  <c r="N13" i="2"/>
  <c r="M13" i="2"/>
  <c r="L13" i="2"/>
  <c r="O12" i="2"/>
  <c r="N12" i="2"/>
  <c r="M12" i="2"/>
  <c r="L12" i="2"/>
  <c r="O11" i="2"/>
  <c r="N11" i="2"/>
  <c r="M11" i="2"/>
  <c r="L11" i="2"/>
  <c r="O10" i="2"/>
  <c r="N10" i="2"/>
  <c r="M10" i="2"/>
  <c r="L10" i="2"/>
  <c r="O9" i="2"/>
  <c r="N9" i="2"/>
  <c r="M9" i="2"/>
  <c r="L9" i="2"/>
  <c r="O8" i="2"/>
  <c r="N8" i="2"/>
  <c r="M8" i="2"/>
  <c r="L8" i="2"/>
  <c r="O7" i="2"/>
  <c r="N7" i="2"/>
  <c r="M7" i="2"/>
  <c r="L7" i="2"/>
  <c r="G756" i="2" l="1"/>
  <c r="I756" i="2"/>
  <c r="K756" i="2"/>
  <c r="F756" i="2"/>
  <c r="H756" i="2"/>
  <c r="J756" i="2"/>
  <c r="C604" i="2"/>
  <c r="J570" i="2"/>
  <c r="H550" i="2"/>
  <c r="B560" i="2"/>
  <c r="F560" i="2"/>
  <c r="D570" i="2"/>
  <c r="H570" i="2"/>
  <c r="E550" i="2"/>
  <c r="I550" i="2"/>
  <c r="E560" i="2"/>
  <c r="I560" i="2"/>
  <c r="C570" i="2"/>
  <c r="G570" i="2"/>
  <c r="E570" i="2"/>
  <c r="I570" i="2"/>
  <c r="B570" i="2"/>
  <c r="F570" i="2"/>
  <c r="C560" i="2"/>
  <c r="G560" i="2"/>
  <c r="D560" i="2"/>
  <c r="H560" i="2"/>
  <c r="B550" i="2"/>
  <c r="F550" i="2"/>
  <c r="J550" i="2"/>
  <c r="C550" i="2"/>
  <c r="G550" i="2"/>
  <c r="G469" i="2"/>
  <c r="F469" i="2"/>
  <c r="G448" i="2"/>
  <c r="B448" i="2"/>
  <c r="O451" i="2"/>
  <c r="N563" i="2"/>
  <c r="O473" i="2"/>
  <c r="N451" i="2"/>
  <c r="M702" i="2"/>
  <c r="O573" i="2"/>
  <c r="N551" i="2"/>
  <c r="N453" i="2"/>
  <c r="O702" i="2"/>
  <c r="M620" i="2"/>
  <c r="H448" i="2"/>
  <c r="O477" i="2"/>
  <c r="D448" i="2"/>
  <c r="I448" i="2"/>
  <c r="O551" i="2"/>
  <c r="O470" i="2"/>
  <c r="M457" i="2"/>
  <c r="M453" i="2"/>
  <c r="O456" i="2"/>
  <c r="O474" i="2"/>
  <c r="M455" i="2"/>
  <c r="M473" i="2"/>
  <c r="M561" i="2"/>
  <c r="O454" i="2"/>
  <c r="N700" i="2"/>
  <c r="K703" i="2"/>
  <c r="N703" i="2" s="1"/>
  <c r="N472" i="2"/>
  <c r="O563" i="2"/>
  <c r="N473" i="2"/>
  <c r="O471" i="2"/>
  <c r="O571" i="2"/>
  <c r="O622" i="2"/>
  <c r="O698" i="2"/>
  <c r="N450" i="2"/>
  <c r="O553" i="2"/>
  <c r="N573" i="2"/>
  <c r="O552" i="2"/>
  <c r="O572" i="2"/>
  <c r="N620" i="2"/>
  <c r="M658" i="2"/>
  <c r="O618" i="2"/>
  <c r="O453" i="2"/>
  <c r="O449" i="2"/>
  <c r="O476" i="2"/>
  <c r="M380" i="2"/>
  <c r="J703" i="2"/>
  <c r="L700" i="2"/>
  <c r="M700" i="2"/>
  <c r="L702" i="2"/>
  <c r="N698" i="2"/>
  <c r="O700" i="2"/>
  <c r="N702" i="2"/>
  <c r="O662" i="2"/>
  <c r="O658" i="2"/>
  <c r="N658" i="2"/>
  <c r="O660" i="2"/>
  <c r="L658" i="2"/>
  <c r="L620" i="2"/>
  <c r="O620" i="2"/>
  <c r="O561" i="2"/>
  <c r="O562" i="2"/>
  <c r="N553" i="2"/>
  <c r="N552" i="2"/>
  <c r="M553" i="2"/>
  <c r="B469" i="2"/>
  <c r="E469" i="2"/>
  <c r="H469" i="2"/>
  <c r="I469" i="2"/>
  <c r="O472" i="2"/>
  <c r="D469" i="2"/>
  <c r="N475" i="2"/>
  <c r="C469" i="2"/>
  <c r="O455" i="2"/>
  <c r="C448" i="2"/>
  <c r="O450" i="2"/>
  <c r="F448" i="2"/>
  <c r="O452" i="2"/>
  <c r="E448" i="2"/>
  <c r="M451" i="2"/>
  <c r="L698" i="2"/>
  <c r="M698" i="2"/>
  <c r="L660" i="2"/>
  <c r="M660" i="2"/>
  <c r="N660" i="2"/>
  <c r="L662" i="2"/>
  <c r="M662" i="2"/>
  <c r="K663" i="2"/>
  <c r="N662" i="2"/>
  <c r="L618" i="2"/>
  <c r="M618" i="2"/>
  <c r="N618" i="2"/>
  <c r="L622" i="2"/>
  <c r="M622" i="2"/>
  <c r="N622" i="2"/>
  <c r="N562" i="2"/>
  <c r="M552" i="2"/>
  <c r="D550" i="2"/>
  <c r="K560" i="2"/>
  <c r="N561" i="2"/>
  <c r="M562" i="2"/>
  <c r="J560" i="2"/>
  <c r="K570" i="2"/>
  <c r="N571" i="2"/>
  <c r="M572" i="2"/>
  <c r="M571" i="2"/>
  <c r="M551" i="2"/>
  <c r="N572" i="2"/>
  <c r="M573" i="2"/>
  <c r="K550" i="2"/>
  <c r="O475" i="2"/>
  <c r="M477" i="2"/>
  <c r="M475" i="2"/>
  <c r="J469" i="2"/>
  <c r="O457" i="2"/>
  <c r="N457" i="2"/>
  <c r="J448" i="2"/>
  <c r="M470" i="2"/>
  <c r="M449" i="2"/>
  <c r="K469" i="2"/>
  <c r="N470" i="2"/>
  <c r="M471" i="2"/>
  <c r="K448" i="2"/>
  <c r="N449" i="2"/>
  <c r="M450" i="2"/>
  <c r="N471" i="2"/>
  <c r="M472" i="2"/>
  <c r="M452" i="2"/>
  <c r="M474" i="2"/>
  <c r="N452" i="2"/>
  <c r="N474" i="2"/>
  <c r="M454" i="2"/>
  <c r="M476" i="2"/>
  <c r="N454" i="2"/>
  <c r="N476" i="2"/>
  <c r="M456" i="2"/>
  <c r="N477" i="2"/>
  <c r="M478" i="2"/>
  <c r="N456" i="2"/>
  <c r="N478" i="2"/>
  <c r="O376" i="2"/>
  <c r="M382" i="2"/>
  <c r="I379" i="2"/>
  <c r="F374" i="2"/>
  <c r="N380" i="2"/>
  <c r="H374" i="2"/>
  <c r="O382" i="2"/>
  <c r="F379" i="2"/>
  <c r="N375" i="2"/>
  <c r="E379" i="2"/>
  <c r="O381" i="2"/>
  <c r="M375" i="2"/>
  <c r="I374" i="2"/>
  <c r="O345" i="2"/>
  <c r="G379" i="2"/>
  <c r="C374" i="2"/>
  <c r="O341" i="2"/>
  <c r="B374" i="2"/>
  <c r="C379" i="2"/>
  <c r="B379" i="2"/>
  <c r="D379" i="2"/>
  <c r="N376" i="2"/>
  <c r="D374" i="2"/>
  <c r="E374" i="2"/>
  <c r="O380" i="2"/>
  <c r="M343" i="2"/>
  <c r="O375" i="2"/>
  <c r="G374" i="2"/>
  <c r="H379" i="2"/>
  <c r="N381" i="2"/>
  <c r="N382" i="2"/>
  <c r="O383" i="2"/>
  <c r="J374" i="2"/>
  <c r="J379" i="2"/>
  <c r="K374" i="2"/>
  <c r="M376" i="2"/>
  <c r="K379" i="2"/>
  <c r="M381" i="2"/>
  <c r="M383" i="2"/>
  <c r="N383" i="2"/>
  <c r="M344" i="2"/>
  <c r="O342" i="2"/>
  <c r="E340" i="2"/>
  <c r="J340" i="2"/>
  <c r="O314" i="2"/>
  <c r="F340" i="2"/>
  <c r="M341" i="2"/>
  <c r="N341" i="2"/>
  <c r="G340" i="2"/>
  <c r="M348" i="2"/>
  <c r="N347" i="2"/>
  <c r="M315" i="2"/>
  <c r="K340" i="2"/>
  <c r="D340" i="2"/>
  <c r="I340" i="2"/>
  <c r="C340" i="2"/>
  <c r="H340" i="2"/>
  <c r="N348" i="2"/>
  <c r="O346" i="2"/>
  <c r="O350" i="2"/>
  <c r="O349" i="2"/>
  <c r="O348" i="2"/>
  <c r="O347" i="2"/>
  <c r="N342" i="2"/>
  <c r="N343" i="2"/>
  <c r="B340" i="2"/>
  <c r="O343" i="2"/>
  <c r="N344" i="2"/>
  <c r="M345" i="2"/>
  <c r="O344" i="2"/>
  <c r="N345" i="2"/>
  <c r="M346" i="2"/>
  <c r="N346" i="2"/>
  <c r="M347" i="2"/>
  <c r="M342" i="2"/>
  <c r="M349" i="2"/>
  <c r="N349" i="2"/>
  <c r="M350" i="2"/>
  <c r="N350" i="2"/>
  <c r="O287" i="2"/>
  <c r="O318" i="2"/>
  <c r="N315" i="2"/>
  <c r="O290" i="2"/>
  <c r="M313" i="2"/>
  <c r="O322" i="2"/>
  <c r="O315" i="2"/>
  <c r="O316" i="2"/>
  <c r="J312" i="2"/>
  <c r="M318" i="2"/>
  <c r="O317" i="2"/>
  <c r="O289" i="2"/>
  <c r="N256" i="2"/>
  <c r="E312" i="2"/>
  <c r="D312" i="2"/>
  <c r="M319" i="2"/>
  <c r="F312" i="2"/>
  <c r="N285" i="2"/>
  <c r="I312" i="2"/>
  <c r="O313" i="2"/>
  <c r="N313" i="2"/>
  <c r="H312" i="2"/>
  <c r="C312" i="2"/>
  <c r="K312" i="2"/>
  <c r="G312" i="2"/>
  <c r="O321" i="2"/>
  <c r="O320" i="2"/>
  <c r="M314" i="2"/>
  <c r="B312" i="2"/>
  <c r="N316" i="2"/>
  <c r="M317" i="2"/>
  <c r="N314" i="2"/>
  <c r="M316" i="2"/>
  <c r="N317" i="2"/>
  <c r="N318" i="2"/>
  <c r="M320" i="2"/>
  <c r="O319" i="2"/>
  <c r="N320" i="2"/>
  <c r="M321" i="2"/>
  <c r="N319" i="2"/>
  <c r="N321" i="2"/>
  <c r="M322" i="2"/>
  <c r="N322" i="2"/>
  <c r="O292" i="2"/>
  <c r="N286" i="2"/>
  <c r="M290" i="2"/>
  <c r="O288" i="2"/>
  <c r="M284" i="2"/>
  <c r="N284" i="2"/>
  <c r="N289" i="2"/>
  <c r="K283" i="2"/>
  <c r="M291" i="2"/>
  <c r="H283" i="2"/>
  <c r="C283" i="2"/>
  <c r="G283" i="2"/>
  <c r="O260" i="2"/>
  <c r="O284" i="2"/>
  <c r="E283" i="2"/>
  <c r="I283" i="2"/>
  <c r="F283" i="2"/>
  <c r="D283" i="2"/>
  <c r="J283" i="2"/>
  <c r="N290" i="2"/>
  <c r="M289" i="2"/>
  <c r="O293" i="2"/>
  <c r="O291" i="2"/>
  <c r="M286" i="2"/>
  <c r="B283" i="2"/>
  <c r="O286" i="2"/>
  <c r="N287" i="2"/>
  <c r="M288" i="2"/>
  <c r="M285" i="2"/>
  <c r="O285" i="2"/>
  <c r="M287" i="2"/>
  <c r="N288" i="2"/>
  <c r="N291" i="2"/>
  <c r="M292" i="2"/>
  <c r="N292" i="2"/>
  <c r="M293" i="2"/>
  <c r="N293" i="2"/>
  <c r="O257" i="2"/>
  <c r="O259" i="2"/>
  <c r="O258" i="2"/>
  <c r="M261" i="2"/>
  <c r="N260" i="2"/>
  <c r="O265" i="2"/>
  <c r="M260" i="2"/>
  <c r="N261" i="2"/>
  <c r="O261" i="2"/>
  <c r="F255" i="2"/>
  <c r="M262" i="2"/>
  <c r="E255" i="2"/>
  <c r="I255" i="2"/>
  <c r="G255" i="2"/>
  <c r="B255" i="2"/>
  <c r="D255" i="2"/>
  <c r="K255" i="2"/>
  <c r="M256" i="2"/>
  <c r="J255" i="2"/>
  <c r="N259" i="2"/>
  <c r="C255" i="2"/>
  <c r="H255" i="2"/>
  <c r="O264" i="2"/>
  <c r="O263" i="2"/>
  <c r="M257" i="2"/>
  <c r="O256" i="2"/>
  <c r="N257" i="2"/>
  <c r="M258" i="2"/>
  <c r="N258" i="2"/>
  <c r="M259" i="2"/>
  <c r="M263" i="2"/>
  <c r="O262" i="2"/>
  <c r="N263" i="2"/>
  <c r="M264" i="2"/>
  <c r="N264" i="2"/>
  <c r="M265" i="2"/>
  <c r="N262" i="2"/>
  <c r="N265" i="2"/>
  <c r="N227" i="2"/>
  <c r="N201" i="2"/>
  <c r="N233" i="2"/>
  <c r="O229" i="2"/>
  <c r="N232" i="2"/>
  <c r="M228" i="2"/>
  <c r="O231" i="2"/>
  <c r="O227" i="2"/>
  <c r="M226" i="2"/>
  <c r="M227" i="2"/>
  <c r="I225" i="2"/>
  <c r="O226" i="2"/>
  <c r="O230" i="2"/>
  <c r="D225" i="2"/>
  <c r="E225" i="2"/>
  <c r="N231" i="2"/>
  <c r="N226" i="2"/>
  <c r="H225" i="2"/>
  <c r="J225" i="2"/>
  <c r="B225" i="2"/>
  <c r="M197" i="2"/>
  <c r="M231" i="2"/>
  <c r="O206" i="2"/>
  <c r="K225" i="2"/>
  <c r="N197" i="2"/>
  <c r="C225" i="2"/>
  <c r="F225" i="2"/>
  <c r="O233" i="2"/>
  <c r="O232" i="2"/>
  <c r="M234" i="2"/>
  <c r="M233" i="2"/>
  <c r="G225" i="2"/>
  <c r="O236" i="2"/>
  <c r="O235" i="2"/>
  <c r="O234" i="2"/>
  <c r="N228" i="2"/>
  <c r="M229" i="2"/>
  <c r="O228" i="2"/>
  <c r="N229" i="2"/>
  <c r="M230" i="2"/>
  <c r="N230" i="2"/>
  <c r="M232" i="2"/>
  <c r="N234" i="2"/>
  <c r="M235" i="2"/>
  <c r="N235" i="2"/>
  <c r="M236" i="2"/>
  <c r="N236" i="2"/>
  <c r="N198" i="2"/>
  <c r="M199" i="2"/>
  <c r="O197" i="2"/>
  <c r="D195" i="2"/>
  <c r="M196" i="2"/>
  <c r="B166" i="2"/>
  <c r="E166" i="2"/>
  <c r="H166" i="2"/>
  <c r="N196" i="2"/>
  <c r="O200" i="2"/>
  <c r="C195" i="2"/>
  <c r="M202" i="2"/>
  <c r="F166" i="2"/>
  <c r="D166" i="2"/>
  <c r="G166" i="2"/>
  <c r="C166" i="2"/>
  <c r="F195" i="2"/>
  <c r="O205" i="2"/>
  <c r="I195" i="2"/>
  <c r="K195" i="2"/>
  <c r="H195" i="2"/>
  <c r="O201" i="2"/>
  <c r="J195" i="2"/>
  <c r="E195" i="2"/>
  <c r="O196" i="2"/>
  <c r="G195" i="2"/>
  <c r="M204" i="2"/>
  <c r="O204" i="2"/>
  <c r="N204" i="2"/>
  <c r="O203" i="2"/>
  <c r="O202" i="2"/>
  <c r="B195" i="2"/>
  <c r="O198" i="2"/>
  <c r="N199" i="2"/>
  <c r="M200" i="2"/>
  <c r="O199" i="2"/>
  <c r="N200" i="2"/>
  <c r="M201" i="2"/>
  <c r="M198" i="2"/>
  <c r="N202" i="2"/>
  <c r="M203" i="2"/>
  <c r="N203" i="2"/>
  <c r="M205" i="2"/>
  <c r="N205" i="2"/>
  <c r="M206" i="2"/>
  <c r="N206" i="2"/>
  <c r="O170" i="2"/>
  <c r="M168" i="2"/>
  <c r="O167" i="2"/>
  <c r="I166" i="2"/>
  <c r="O169" i="2"/>
  <c r="J166" i="2"/>
  <c r="K166" i="2"/>
  <c r="N168" i="2"/>
  <c r="M167" i="2"/>
  <c r="O168" i="2"/>
  <c r="N169" i="2"/>
  <c r="M170" i="2"/>
  <c r="N167" i="2"/>
  <c r="M169" i="2"/>
  <c r="N170" i="2"/>
  <c r="H50" i="2"/>
  <c r="J50" i="2"/>
  <c r="N52" i="2"/>
  <c r="O51" i="2"/>
  <c r="I50" i="2"/>
  <c r="E50" i="2"/>
  <c r="N53" i="2"/>
  <c r="N56" i="2"/>
  <c r="O54" i="2"/>
  <c r="O55" i="2"/>
  <c r="O52" i="2"/>
  <c r="B50" i="2"/>
  <c r="F50" i="2"/>
  <c r="O56" i="2"/>
  <c r="D50" i="2"/>
  <c r="O53" i="2"/>
  <c r="C50" i="2"/>
  <c r="K50" i="2"/>
  <c r="G50" i="2"/>
  <c r="M51" i="2"/>
  <c r="N51" i="2"/>
  <c r="M54" i="2"/>
  <c r="N54" i="2"/>
  <c r="M55" i="2"/>
  <c r="N55" i="2"/>
  <c r="M56" i="2"/>
  <c r="M52" i="2"/>
  <c r="M53" i="2"/>
  <c r="O24" i="2"/>
  <c r="I21" i="2"/>
  <c r="O22" i="2"/>
  <c r="B21" i="2"/>
  <c r="O26" i="2"/>
  <c r="F21" i="2"/>
  <c r="J21" i="2"/>
  <c r="G21" i="2"/>
  <c r="D21" i="2"/>
  <c r="C21" i="2"/>
  <c r="H21" i="2"/>
  <c r="K21" i="2"/>
  <c r="N22" i="2"/>
  <c r="E21" i="2"/>
  <c r="O25" i="2"/>
  <c r="O23" i="2"/>
  <c r="O27" i="2"/>
  <c r="M22" i="2"/>
  <c r="M23" i="2"/>
  <c r="N23" i="2"/>
  <c r="M24" i="2"/>
  <c r="N24" i="2"/>
  <c r="M25" i="2"/>
  <c r="N25" i="2"/>
  <c r="M26" i="2"/>
  <c r="N26" i="2"/>
  <c r="M27" i="2"/>
  <c r="N27" i="2"/>
  <c r="O703" i="2" l="1"/>
  <c r="M703" i="2"/>
  <c r="O663" i="2"/>
  <c r="N663" i="2"/>
  <c r="M663" i="2"/>
  <c r="B621" i="2" l="1"/>
  <c r="B619" i="2"/>
  <c r="B604" i="2"/>
  <c r="B623" i="2"/>
  <c r="C623" i="2"/>
  <c r="C619" i="2"/>
  <c r="C621" i="2"/>
  <c r="D623" i="2"/>
  <c r="D604" i="2"/>
  <c r="D619" i="2"/>
  <c r="D621" i="2"/>
  <c r="E623" i="2"/>
  <c r="E621" i="2"/>
  <c r="E619" i="2"/>
  <c r="E604" i="2"/>
  <c r="F623" i="2"/>
  <c r="F619" i="2"/>
  <c r="F604" i="2"/>
  <c r="F621" i="2"/>
  <c r="G623" i="2"/>
  <c r="G604" i="2"/>
  <c r="G621" i="2"/>
  <c r="G619" i="2"/>
  <c r="H623" i="2"/>
  <c r="H604" i="2"/>
  <c r="H621" i="2"/>
  <c r="H619" i="2"/>
  <c r="I623" i="2"/>
  <c r="I619" i="2"/>
  <c r="I621" i="2"/>
  <c r="I604" i="2"/>
  <c r="J621" i="2"/>
  <c r="J604" i="2"/>
  <c r="J619" i="2"/>
  <c r="J623" i="2"/>
  <c r="N605" i="2"/>
  <c r="O605" i="2"/>
  <c r="M605" i="2"/>
  <c r="N612" i="2"/>
  <c r="M612" i="2"/>
  <c r="O612" i="2"/>
  <c r="K621" i="2"/>
  <c r="K623" i="2"/>
  <c r="O623" i="2" s="1"/>
  <c r="O611" i="2"/>
  <c r="M611" i="2"/>
  <c r="N611" i="2"/>
  <c r="N615" i="2"/>
  <c r="M615" i="2"/>
  <c r="O615" i="2"/>
  <c r="M607" i="2"/>
  <c r="O607" i="2"/>
  <c r="N607" i="2"/>
  <c r="N616" i="2"/>
  <c r="M616" i="2"/>
  <c r="O616" i="2"/>
  <c r="K619" i="2"/>
  <c r="M608" i="2"/>
  <c r="O608" i="2"/>
  <c r="N608" i="2"/>
  <c r="M610" i="2"/>
  <c r="O610" i="2"/>
  <c r="N610" i="2"/>
  <c r="N609" i="2"/>
  <c r="O609" i="2"/>
  <c r="M609" i="2"/>
  <c r="N606" i="2"/>
  <c r="O606" i="2"/>
  <c r="K604" i="2"/>
  <c r="M606" i="2"/>
  <c r="O613" i="2"/>
  <c r="N613" i="2"/>
  <c r="M613" i="2"/>
  <c r="N614" i="2"/>
  <c r="O614" i="2"/>
  <c r="M614" i="2"/>
  <c r="N619" i="2" l="1"/>
  <c r="O619" i="2"/>
  <c r="O621" i="2"/>
  <c r="M623" i="2"/>
  <c r="M621" i="2"/>
  <c r="M619" i="2"/>
  <c r="N623" i="2"/>
  <c r="N621" i="2"/>
  <c r="B644" i="2"/>
  <c r="B659" i="2"/>
  <c r="B661" i="2"/>
  <c r="C644" i="2"/>
  <c r="C659" i="2"/>
  <c r="C661" i="2"/>
  <c r="D644" i="2"/>
  <c r="D659" i="2"/>
  <c r="D661" i="2"/>
  <c r="E644" i="2"/>
  <c r="E659" i="2"/>
  <c r="E661" i="2"/>
  <c r="F661" i="2"/>
  <c r="F659" i="2"/>
  <c r="F644" i="2"/>
  <c r="G659" i="2"/>
  <c r="G644" i="2"/>
  <c r="G661" i="2"/>
  <c r="H661" i="2"/>
  <c r="H659" i="2"/>
  <c r="H644" i="2"/>
  <c r="I659" i="2"/>
  <c r="I644" i="2"/>
  <c r="I661" i="2"/>
  <c r="J661" i="2"/>
  <c r="J644" i="2"/>
  <c r="J659" i="2"/>
  <c r="N645" i="2"/>
  <c r="O645" i="2"/>
  <c r="M645" i="2"/>
  <c r="O653" i="2"/>
  <c r="M653" i="2"/>
  <c r="N653" i="2"/>
  <c r="K661" i="2"/>
  <c r="N648" i="2"/>
  <c r="M648" i="2"/>
  <c r="O648" i="2"/>
  <c r="N656" i="2"/>
  <c r="M656" i="2"/>
  <c r="O656" i="2"/>
  <c r="N655" i="2"/>
  <c r="M655" i="2"/>
  <c r="O655" i="2"/>
  <c r="K659" i="2"/>
  <c r="N654" i="2"/>
  <c r="O654" i="2"/>
  <c r="M654" i="2"/>
  <c r="M652" i="2"/>
  <c r="N652" i="2"/>
  <c r="O652" i="2"/>
  <c r="N646" i="2"/>
  <c r="O646" i="2"/>
  <c r="K644" i="2"/>
  <c r="M646" i="2"/>
  <c r="O651" i="2"/>
  <c r="N651" i="2"/>
  <c r="M651" i="2"/>
  <c r="N649" i="2"/>
  <c r="M649" i="2"/>
  <c r="O649" i="2"/>
  <c r="O647" i="2"/>
  <c r="N647" i="2"/>
  <c r="M647" i="2"/>
  <c r="M650" i="2"/>
  <c r="O650" i="2"/>
  <c r="N650" i="2"/>
  <c r="M659" i="2" l="1"/>
  <c r="O659" i="2"/>
  <c r="M661" i="2"/>
  <c r="N661" i="2"/>
  <c r="N659" i="2"/>
  <c r="O661" i="2"/>
  <c r="B701" i="2"/>
  <c r="B684" i="2"/>
  <c r="B699" i="2"/>
  <c r="C699" i="2"/>
  <c r="C701" i="2"/>
  <c r="C684" i="2"/>
  <c r="D699" i="2"/>
  <c r="D701" i="2"/>
  <c r="D684" i="2"/>
  <c r="E699" i="2"/>
  <c r="E684" i="2"/>
  <c r="E701" i="2"/>
  <c r="F701" i="2"/>
  <c r="F699" i="2"/>
  <c r="F684" i="2"/>
  <c r="G701" i="2"/>
  <c r="G699" i="2"/>
  <c r="G684" i="2"/>
  <c r="H701" i="2"/>
  <c r="H699" i="2"/>
  <c r="H684" i="2"/>
  <c r="I684" i="2"/>
  <c r="I701" i="2"/>
  <c r="I699" i="2"/>
  <c r="J699" i="2"/>
  <c r="J701" i="2"/>
  <c r="J684" i="2"/>
  <c r="M685" i="2"/>
  <c r="N685" i="2"/>
  <c r="O685" i="2"/>
  <c r="O692" i="2"/>
  <c r="M692" i="2"/>
  <c r="N692" i="2"/>
  <c r="M693" i="2"/>
  <c r="N693" i="2"/>
  <c r="O693" i="2"/>
  <c r="O687" i="2"/>
  <c r="N687" i="2"/>
  <c r="M687" i="2"/>
  <c r="K701" i="2"/>
  <c r="O701" i="2" s="1"/>
  <c r="N691" i="2"/>
  <c r="O691" i="2"/>
  <c r="M691" i="2"/>
  <c r="O688" i="2"/>
  <c r="N688" i="2"/>
  <c r="M688" i="2"/>
  <c r="K699" i="2"/>
  <c r="O696" i="2"/>
  <c r="N696" i="2"/>
  <c r="M696" i="2"/>
  <c r="M695" i="2"/>
  <c r="N695" i="2"/>
  <c r="O695" i="2"/>
  <c r="M689" i="2"/>
  <c r="O689" i="2"/>
  <c r="N689" i="2"/>
  <c r="O694" i="2"/>
  <c r="M694" i="2"/>
  <c r="N694" i="2"/>
  <c r="M686" i="2"/>
  <c r="O686" i="2"/>
  <c r="K684" i="2"/>
  <c r="N686" i="2"/>
  <c r="M690" i="2"/>
  <c r="N690" i="2"/>
  <c r="O690" i="2"/>
  <c r="N701" i="2" l="1"/>
  <c r="O699" i="2"/>
  <c r="M699" i="2"/>
  <c r="M701" i="2"/>
  <c r="N699" i="2"/>
  <c r="B724" i="2"/>
  <c r="C724" i="2"/>
  <c r="D724" i="2"/>
  <c r="E724" i="2"/>
  <c r="F724" i="2"/>
  <c r="G724" i="2"/>
  <c r="H724" i="2"/>
  <c r="I724" i="2"/>
  <c r="J724" i="2"/>
  <c r="N725" i="2"/>
  <c r="O725" i="2"/>
  <c r="M725" i="2"/>
  <c r="O729" i="2"/>
  <c r="M729" i="2"/>
  <c r="N729" i="2"/>
  <c r="M734" i="2"/>
  <c r="N734" i="2"/>
  <c r="O734" i="2"/>
  <c r="O728" i="2"/>
  <c r="N728" i="2"/>
  <c r="M728" i="2"/>
  <c r="M735" i="2"/>
  <c r="N735" i="2"/>
  <c r="O735" i="2"/>
  <c r="N726" i="2"/>
  <c r="K724" i="2"/>
  <c r="O726" i="2"/>
  <c r="M726" i="2"/>
  <c r="N731" i="2"/>
  <c r="O731" i="2"/>
  <c r="M731" i="2"/>
  <c r="O732" i="2"/>
  <c r="N732" i="2"/>
  <c r="M732" i="2"/>
  <c r="M733" i="2"/>
  <c r="O733" i="2"/>
  <c r="N733" i="2"/>
  <c r="O736" i="2"/>
  <c r="M736" i="2"/>
  <c r="N736" i="2"/>
  <c r="M727" i="2"/>
  <c r="N727" i="2"/>
  <c r="O727" i="2"/>
  <c r="M730" i="2"/>
  <c r="N730" i="2"/>
  <c r="O730" i="2"/>
  <c r="O757" i="2"/>
  <c r="N757" i="2"/>
  <c r="N767" i="2"/>
  <c r="O767" i="2"/>
  <c r="M767" i="2"/>
  <c r="O768" i="2"/>
  <c r="N768" i="2"/>
  <c r="M768" i="2"/>
  <c r="N762" i="2"/>
  <c r="O762" i="2"/>
  <c r="M762" i="2"/>
  <c r="O764" i="2"/>
  <c r="N764" i="2"/>
  <c r="M764" i="2"/>
  <c r="N765" i="2"/>
  <c r="O765" i="2"/>
  <c r="M765" i="2"/>
  <c r="N766" i="2"/>
  <c r="M766" i="2"/>
  <c r="O766" i="2"/>
  <c r="O758" i="2"/>
  <c r="N758" i="2"/>
  <c r="O760" i="2"/>
  <c r="N760" i="2"/>
  <c r="N759" i="2"/>
  <c r="O759" i="2"/>
  <c r="O761" i="2"/>
  <c r="N761" i="2"/>
  <c r="O763" i="2"/>
  <c r="N763" i="2"/>
  <c r="M763" i="2"/>
</calcChain>
</file>

<file path=xl/sharedStrings.xml><?xml version="1.0" encoding="utf-8"?>
<sst xmlns="http://schemas.openxmlformats.org/spreadsheetml/2006/main" count="988" uniqueCount="243">
  <si>
    <t>Dimension:</t>
  </si>
  <si>
    <t>Total Headcount:</t>
  </si>
  <si>
    <t>Freshmen</t>
  </si>
  <si>
    <t>Sophomores</t>
  </si>
  <si>
    <t>Juniors</t>
  </si>
  <si>
    <t>Seniors</t>
  </si>
  <si>
    <t>Graduates</t>
  </si>
  <si>
    <t>GR</t>
  </si>
  <si>
    <t>Business</t>
  </si>
  <si>
    <t>Engineering</t>
  </si>
  <si>
    <t>Fine Arts</t>
  </si>
  <si>
    <t>Health Professions</t>
  </si>
  <si>
    <t>LAS Humanities</t>
  </si>
  <si>
    <t>LAS Nat Sci and Math</t>
  </si>
  <si>
    <t>LAS Social Sciences</t>
  </si>
  <si>
    <t>(median)</t>
  </si>
  <si>
    <t>(UG non-degree)</t>
  </si>
  <si>
    <t>(Intensive English)</t>
  </si>
  <si>
    <t>(HS guest)</t>
  </si>
  <si>
    <t>(College guest)</t>
  </si>
  <si>
    <t>PT</t>
  </si>
  <si>
    <t>FT</t>
  </si>
  <si>
    <t>Freshmen %FT</t>
  </si>
  <si>
    <t>Graduates %FT</t>
  </si>
  <si>
    <t>Sophomores %FT</t>
  </si>
  <si>
    <t>Juniors %FT</t>
  </si>
  <si>
    <t>Seniors %FT</t>
  </si>
  <si>
    <t>Mean (median) Enrolled Hours:</t>
  </si>
  <si>
    <t>new transfers</t>
  </si>
  <si>
    <t>Transfers (trf):</t>
  </si>
  <si>
    <t>new freshmen trf</t>
  </si>
  <si>
    <t>new sophomore trf</t>
  </si>
  <si>
    <t>new junior trf</t>
  </si>
  <si>
    <t>new senior trf</t>
  </si>
  <si>
    <t>Graduate guest</t>
  </si>
  <si>
    <t>Total Undergraduates</t>
  </si>
  <si>
    <t>Total Graduates</t>
  </si>
  <si>
    <t>All new students</t>
  </si>
  <si>
    <t xml:space="preserve"> All students</t>
  </si>
  <si>
    <t>This file contains summary data at the university, college division and</t>
  </si>
  <si>
    <t>Total</t>
  </si>
  <si>
    <t>Grad Sch guest</t>
  </si>
  <si>
    <t>change in percent</t>
  </si>
  <si>
    <t>UG</t>
  </si>
  <si>
    <t>All students</t>
  </si>
  <si>
    <t>Undergraduates</t>
  </si>
  <si>
    <t>female</t>
  </si>
  <si>
    <t>male</t>
  </si>
  <si>
    <t>freshmen</t>
  </si>
  <si>
    <t>sophomores</t>
  </si>
  <si>
    <t>juniors</t>
  </si>
  <si>
    <t>seniors</t>
  </si>
  <si>
    <t>Graduates:</t>
  </si>
  <si>
    <t>resident</t>
  </si>
  <si>
    <t>non-resident</t>
  </si>
  <si>
    <t>All Domestic Students</t>
  </si>
  <si>
    <t>KS Sedgwick</t>
  </si>
  <si>
    <t>Missouri</t>
  </si>
  <si>
    <t>Nebraska</t>
  </si>
  <si>
    <t>Colorado</t>
  </si>
  <si>
    <t>Oklahoma</t>
  </si>
  <si>
    <t>KS southeast (incl Sedg &amp; MSA)</t>
  </si>
  <si>
    <t>State of Kansas</t>
  </si>
  <si>
    <t>Canada &amp; Greenland</t>
  </si>
  <si>
    <t>Central America (incl Caribbean)</t>
  </si>
  <si>
    <t>South America</t>
  </si>
  <si>
    <t>Europe &amp; Russia</t>
  </si>
  <si>
    <t>Middle East</t>
  </si>
  <si>
    <t>Africa- North &amp; West</t>
  </si>
  <si>
    <t>Africa- Central East South</t>
  </si>
  <si>
    <t>Asia- India</t>
  </si>
  <si>
    <t>Asia- China</t>
  </si>
  <si>
    <t>Asia- South</t>
  </si>
  <si>
    <t>Asia- East &amp; Southeast</t>
  </si>
  <si>
    <t>Pacific Islands &amp; Australia</t>
  </si>
  <si>
    <t>International</t>
  </si>
  <si>
    <t>Graduate International Students</t>
  </si>
  <si>
    <t>Undergraduate International</t>
  </si>
  <si>
    <r>
      <t>Total FTE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:</t>
    </r>
  </si>
  <si>
    <t>new freshmen</t>
  </si>
  <si>
    <t>new FT freshmen</t>
  </si>
  <si>
    <t>% FT new freshmen</t>
  </si>
  <si>
    <t>* credit hours are rounded to the nearest integer.</t>
  </si>
  <si>
    <t>* Underserved includes under-represented minority (American Indian/Alaskan Native, Black non-Hispanic, Hawaiian and Hispanic),</t>
  </si>
  <si>
    <t>first generation students and students from low income families (family income 125% or less of the poverty level based on family size).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</si>
  <si>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Student FTE (full-time-equivalent) is based on a 12 hour UG domestic &amp; 6 hour UG international load (1 FTE) and 9 hour Graduate load (1 FTE)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</si>
  <si>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Non-deg seeking student class includes high school &amp; college guest, intensive english, and undergraduate non-degree unaffiliated with an academic unit.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</si>
  <si>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Undergraduates "Non-deg Seeking Student Class" excluded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</si>
  <si>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Non-deg seeking</t>
    </r>
  </si>
  <si>
    <t>Student Enrollment Factbook for Summer Census Day</t>
  </si>
  <si>
    <t>student level for enrollment on Summer census day.</t>
  </si>
  <si>
    <t>Table 10:  Underserved Status of Students on census day Summer</t>
  </si>
  <si>
    <t>Table 11:  Residency Status of Students on census day Summer</t>
  </si>
  <si>
    <t>Table 10:  Underserved* Students on Summer Census</t>
  </si>
  <si>
    <t>Table 11:  Residency Status of Students on Summer Census</t>
  </si>
  <si>
    <t>2021^</t>
  </si>
  <si>
    <t>^year of Covid-19 Pandemic</t>
  </si>
  <si>
    <t>Only available for undergraduate degree-seeking students</t>
  </si>
  <si>
    <t>Table 1A:  Student Headcount on Summer Census</t>
  </si>
  <si>
    <t>Table 1B:  Student Enrolled Hours on Summer Census</t>
  </si>
  <si>
    <t>diff</t>
  </si>
  <si>
    <t>% chg</t>
  </si>
  <si>
    <t>pct chg 5/10 year</t>
  </si>
  <si>
    <t>10yr</t>
  </si>
  <si>
    <t>2025 to 2026</t>
  </si>
  <si>
    <t>2022-26</t>
  </si>
  <si>
    <t>2017-26</t>
  </si>
  <si>
    <t>trend</t>
  </si>
  <si>
    <t>Undergraduate</t>
  </si>
  <si>
    <t>Graduate</t>
  </si>
  <si>
    <t>GR doctoral</t>
  </si>
  <si>
    <t>GR masters</t>
  </si>
  <si>
    <t>GR non-degree</t>
  </si>
  <si>
    <t>Non-degree seeking*</t>
  </si>
  <si>
    <t>*non-degree seeking student class incl high school &amp; college guest, intensive english, open admission, education recertification &amp; UG post degree enrollment.</t>
  </si>
  <si>
    <t>Year of Summer Census</t>
  </si>
  <si>
    <t>Total Enrolled Hours:</t>
  </si>
  <si>
    <t>Non-degree seeking**</t>
  </si>
  <si>
    <t>***Non-degree seeking (NDS) student class incl high school &amp; college guest, intensive english, open admission, education recertification &amp; UG post degree enrollment.</t>
  </si>
  <si>
    <t>** non-degree seeking student class incl high school &amp; college guest, intensive english, open admission, education recertification &amp; UG post degree enrollment.</t>
  </si>
  <si>
    <t>Full-time/Part-time Status*:</t>
  </si>
  <si>
    <t>All students %FT</t>
  </si>
  <si>
    <r>
      <t>Undergrad.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%FT</t>
    </r>
  </si>
  <si>
    <t>GR Doctoral %FT</t>
  </si>
  <si>
    <t>GR Masters %FT</t>
  </si>
  <si>
    <t>GR non-degree %FT</t>
  </si>
  <si>
    <t>Non-Deg Seek** %FT</t>
  </si>
  <si>
    <t>* Full-time enrollment is 12 or more hours for undergraduates and 9 or more hours for graduates.</t>
  </si>
  <si>
    <t>new undergraduates</t>
  </si>
  <si>
    <t>new graduates</t>
  </si>
  <si>
    <t>new non-degree seeking</t>
  </si>
  <si>
    <t>IPEDS-based Freshmen**:</t>
  </si>
  <si>
    <t>new GR doctoral</t>
  </si>
  <si>
    <t>new GR masters</t>
  </si>
  <si>
    <t>new GR non-degree</t>
  </si>
  <si>
    <t>* new is defined as 1st term of enrollment at WSU as either degree seeking undergraduate, graduate or non-degree seeking.</t>
  </si>
  <si>
    <t>**IPEDS-based Freshmen includes high school students who transition direct from High School to WSU without any post-secondary credit hours earned past their high school graduation; these may have AP course work that qualifies for college credit allowing them to enroll as sophomores rather than freshmen in their first term at WSU.</t>
  </si>
  <si>
    <t>LAS Other</t>
  </si>
  <si>
    <t>Honors/IIC</t>
  </si>
  <si>
    <t>LAS Other*</t>
  </si>
  <si>
    <t>*LAS Other see table 5d</t>
  </si>
  <si>
    <t>Table 5A:  Student Headcount by College Major on Summer Census (Undergraduate and Graduate)</t>
  </si>
  <si>
    <t>(hours rounded)</t>
  </si>
  <si>
    <t xml:space="preserve">Total </t>
  </si>
  <si>
    <t>Table 5C:  Undergraduate Student Headcount by College Major on Summer Census</t>
  </si>
  <si>
    <t>*LAS Other includes high school &amp; college guest, intensive english, and open admission.</t>
  </si>
  <si>
    <t>Table 5D:  Undergraduate Student Credit Hours (SCH) by College Major on Summer Census</t>
  </si>
  <si>
    <t>IIC/Honors</t>
  </si>
  <si>
    <t>Table 5E:  Graduate Student Headcount by College Major on Summer Census</t>
  </si>
  <si>
    <t>* excludes students enrolled in online courses who are not Online Majors.</t>
  </si>
  <si>
    <t>Total Online Majors</t>
  </si>
  <si>
    <t>% Online Majors of  all students</t>
  </si>
  <si>
    <t>Undergraduate total</t>
  </si>
  <si>
    <t>sophomore</t>
  </si>
  <si>
    <t>junior</t>
  </si>
  <si>
    <t>senior</t>
  </si>
  <si>
    <t>Graduate total</t>
  </si>
  <si>
    <t>% of all Undergraduates</t>
  </si>
  <si>
    <t>% of all Graduates</t>
  </si>
  <si>
    <t>% among Online Majors:</t>
  </si>
  <si>
    <t>% among Undergraduate</t>
  </si>
  <si>
    <t>Online Majors</t>
  </si>
  <si>
    <t>Table 6:  Enrollment of Online Majors on Summer Census*</t>
  </si>
  <si>
    <t>GR Doctoral</t>
  </si>
  <si>
    <t>GR Masters</t>
  </si>
  <si>
    <t>All % female</t>
  </si>
  <si>
    <t>Percent UG females:</t>
  </si>
  <si>
    <t>Table 7:  Age and Sex-type of Students on Summer Census</t>
  </si>
  <si>
    <t>Undergraduates (excl NDS):</t>
  </si>
  <si>
    <t>Amer Ind/Alaskan Nat</t>
  </si>
  <si>
    <t>Asian non-Hispanic</t>
  </si>
  <si>
    <t>Black non-Hispanic</t>
  </si>
  <si>
    <t>Hawaiian/other Pacific islander</t>
  </si>
  <si>
    <t>Hispanic</t>
  </si>
  <si>
    <t>White non-Hispanic</t>
  </si>
  <si>
    <t>multi race non-Hispanic</t>
  </si>
  <si>
    <t>missing</t>
  </si>
  <si>
    <t>Table 8A:  Race &amp; Ethnicity of Undergraduate &amp; Graduate Students on Summer Census</t>
  </si>
  <si>
    <t>All UG deg-seeking URM</t>
  </si>
  <si>
    <t>% UG URM</t>
  </si>
  <si>
    <r>
      <t xml:space="preserve">1  </t>
    </r>
    <r>
      <rPr>
        <sz val="8"/>
        <color theme="1"/>
        <rFont val="Arial"/>
        <family val="2"/>
      </rPr>
      <t>Under-represented minority (URM) includes American Indian/Alaskan Native, Black non-Hispanic, Hawaiian and Hispanic.</t>
    </r>
  </si>
  <si>
    <r>
      <t>Table 8B:  Under-Represented Minorities</t>
    </r>
    <r>
      <rPr>
        <b/>
        <vertAlign val="superscript"/>
        <sz val="14"/>
        <color theme="1"/>
        <rFont val="Arial"/>
        <family val="2"/>
      </rPr>
      <t>1</t>
    </r>
    <r>
      <rPr>
        <b/>
        <sz val="14"/>
        <color theme="1"/>
        <rFont val="Arial"/>
        <family val="2"/>
      </rPr>
      <t xml:space="preserve"> (URM) on Summer Census</t>
    </r>
  </si>
  <si>
    <t>All UG deg-seeking 1stGen</t>
  </si>
  <si>
    <t>% UG 1stGen</t>
  </si>
  <si>
    <t>All UG degree-seeking</t>
  </si>
  <si>
    <t>First Generation</t>
  </si>
  <si>
    <t>Underrep. Minority (urm)</t>
  </si>
  <si>
    <t>FTIC, First Gen, URM</t>
  </si>
  <si>
    <t>FTIC, First Gen, URM, USD259</t>
  </si>
  <si>
    <t>* first-generation defined as student's parents do not have a degree from a four year college or university; low income are students from</t>
  </si>
  <si>
    <t>from families whose total income is 125% or below poverty controlling for family size.</t>
  </si>
  <si>
    <t>Table 9:  First-Generation* Status and Low Income* on Summer Census</t>
  </si>
  <si>
    <t>All UG Deg-seeking UndServ</t>
  </si>
  <si>
    <t>% UG Underserved</t>
  </si>
  <si>
    <t>international</t>
  </si>
  <si>
    <t>Non-degree-seeking</t>
  </si>
  <si>
    <t>Table 12:  Shocker Partnerships City/Select (AR, CO, IA, IL, MO, NE, OK &amp; TX) on Summer Census</t>
  </si>
  <si>
    <t>KS MSA* wo Sedg</t>
  </si>
  <si>
    <t>KS (southeast exc MSA &amp; Sedg)</t>
  </si>
  <si>
    <t>KS (northeast)</t>
  </si>
  <si>
    <t>KS (northwest)</t>
  </si>
  <si>
    <t>KS (southwest)</t>
  </si>
  <si>
    <t>Texas</t>
  </si>
  <si>
    <t>non surrounding states</t>
  </si>
  <si>
    <t>KS SE (incl Sedg &amp; MSA) % all</t>
  </si>
  <si>
    <t>State of Kansas % of all</t>
  </si>
  <si>
    <t>I-35 Corridor (MO,OK,TX)</t>
  </si>
  <si>
    <t>I-35 Corridor (MO,OK,TX) % of all</t>
  </si>
  <si>
    <t>* Metropolitan Statistical Area MSA includes Butler, Cowley, Harper, Harvey, Kingman, Reno and Sumner counties.</t>
  </si>
  <si>
    <t>Table 13A:  Geographic Origin of Domestic Students on Summer Census</t>
  </si>
  <si>
    <t>Table 13B:  Geographic Origin of Domestic Undergraduate Students on Summer Census</t>
  </si>
  <si>
    <t>Table 13C:  Geographic Origin of Domestic Graduate Students on Summer Census</t>
  </si>
  <si>
    <t>Table 13D:  Geographic Origin of Undergraduate International Students on Summer Census</t>
  </si>
  <si>
    <t>Table 13E:  Geographic Origin of Graduate International Students on Summer Census</t>
  </si>
  <si>
    <t>Table 3:  Full-time/Part-time* Enrollment Status on Summer Census</t>
  </si>
  <si>
    <t>Table 5B:  Student Credit Hours (SCH) by College Majors on Summer Census (UG &amp; GR)</t>
  </si>
  <si>
    <t>Table 5F:  Graduate Student Credit Hours (SCH) by College Major on Summer Census</t>
  </si>
  <si>
    <t>Table 1A:  Student Headcount on census day Summer</t>
  </si>
  <si>
    <t>Table 1B:  Student Enrolled Hours on census day Summer</t>
  </si>
  <si>
    <t>Table 2:  Mean Enrolled Hours on census day Summer</t>
  </si>
  <si>
    <t>Table 3: Full-time/Part-time Enrollment Status on census day Summer</t>
  </si>
  <si>
    <t>Table 4:  New Student Headcounts on census day Summer</t>
  </si>
  <si>
    <t>Table 5A:  Student Headcount by College Major on census day Summer</t>
  </si>
  <si>
    <t>Table 5B:  Student Credit Hours (SCH) by College Major on census day Summer</t>
  </si>
  <si>
    <t>Table 5C:  Undergraduate Headcount by College Major on census day Summer</t>
  </si>
  <si>
    <t>Table 5D:  Undergraduate Student Credit Hours (SCH) by College Major on census day Summer</t>
  </si>
  <si>
    <t>Table 5E:  Graduate Headcount by College Major on census day Summer</t>
  </si>
  <si>
    <t>Table 5F: Graduate Student Credit Hours (SCH) by College Major on census day Summer</t>
  </si>
  <si>
    <t>Table 6: Enrollment of Online Majors on census day Summer</t>
  </si>
  <si>
    <t>Table 7:  Age and Sex-type of Students on census day Summer</t>
  </si>
  <si>
    <t>Table 8A:  Race and Ethnicity of Students on census day Summer (Undergraduates &amp; Graduates)</t>
  </si>
  <si>
    <t xml:space="preserve">Table 8B:  Under-Represented Minorities (URM) on census day Summer </t>
  </si>
  <si>
    <t>Table 9: First-Generation Status and Low Income on census day Summer</t>
  </si>
  <si>
    <t>Table 12:  Shocker Partnerships City/Select on census day Summer</t>
  </si>
  <si>
    <t>Table 13A:  Geographic Origin of Domestic Students on census day Summer</t>
  </si>
  <si>
    <t>Table 13B:  Geographic Origin of Domestic Undergraduate Students on census day Summer</t>
  </si>
  <si>
    <t>Table 13C:  Geographic Origin of Domestic Graduate Students on census day Summer</t>
  </si>
  <si>
    <t>Table 13D:  Geographic Origin of Undergraduate International Students on census day Summer</t>
  </si>
  <si>
    <t>Table 13E:  Geographic Origin of Graduate International Students on census day Summer</t>
  </si>
  <si>
    <t>Mean (median) age on Summer Census</t>
  </si>
  <si>
    <t>Table 4:  New* Student Headcounts on Summer Census</t>
  </si>
  <si>
    <t>Education</t>
  </si>
  <si>
    <t xml:space="preserve">Table 2:  Mean and Median Enrolled Hours on Summer Census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</si>
</sst>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;[Red]\-0.0%"/>
    <numFmt numFmtId="165" formatCode="0.0%"/>
    <numFmt numFmtId="166" formatCode="#,##0;[Red]\-#,##0"/>
    <numFmt numFmtId="167" formatCode="0.0"/>
    <numFmt numFmtId="168" formatCode="#,##0.0;[Red]\-#,##0.0"/>
    <numFmt numFmtId="169" formatCode="###0"/>
    <numFmt numFmtId="170" formatCode="#,##0.0"/>
  </numFmts>
  <fonts count="13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vertAlign val="superscript"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Continuous"/>
    </xf>
    <xf numFmtId="0" fontId="1" fillId="0" borderId="1" xfId="0" applyFont="1" applyBorder="1"/>
    <xf numFmtId="0" fontId="1" fillId="0" borderId="0" xfId="0" applyFont="1" applyAlignment="1">
      <alignment horizontal="left"/>
    </xf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2" xfId="0" applyBorder="1"/>
    <xf numFmtId="164" fontId="1" fillId="0" borderId="2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" fillId="0" borderId="3" xfId="0" applyFont="1" applyBorder="1" applyAlignment="1">
      <alignment horizontal="centerContinuous" wrapText="1"/>
    </xf>
    <xf numFmtId="0" fontId="1" fillId="0" borderId="5" xfId="0" applyFont="1" applyBorder="1" applyAlignment="1">
      <alignment horizontal="centerContinuous" wrapText="1"/>
    </xf>
    <xf numFmtId="0" fontId="1" fillId="0" borderId="1" xfId="0" applyFont="1" applyBorder="1" applyAlignment="1">
      <alignment horizontal="center" wrapText="1"/>
    </xf>
    <xf numFmtId="164" fontId="1" fillId="0" borderId="6" xfId="0" applyNumberFormat="1" applyFont="1" applyBorder="1" applyAlignment="1">
      <alignment horizontal="centerContinuous"/>
    </xf>
    <xf numFmtId="164" fontId="0" fillId="0" borderId="6" xfId="0" applyNumberFormat="1" applyBorder="1" applyAlignment="1">
      <alignment horizontal="right"/>
    </xf>
    <xf numFmtId="3" fontId="0" fillId="0" borderId="2" xfId="0" applyNumberFormat="1" applyBorder="1"/>
    <xf numFmtId="165" fontId="0" fillId="0" borderId="2" xfId="0" applyNumberFormat="1" applyBorder="1"/>
    <xf numFmtId="0" fontId="0" fillId="0" borderId="6" xfId="0" applyBorder="1"/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164" fontId="0" fillId="0" borderId="6" xfId="0" applyNumberFormat="1" applyBorder="1"/>
    <xf numFmtId="164" fontId="0" fillId="0" borderId="7" xfId="0" applyNumberFormat="1" applyBorder="1" applyAlignment="1">
      <alignment horizontal="right"/>
    </xf>
    <xf numFmtId="166" fontId="0" fillId="0" borderId="4" xfId="0" applyNumberFormat="1" applyBorder="1"/>
    <xf numFmtId="166" fontId="0" fillId="0" borderId="2" xfId="0" applyNumberFormat="1" applyBorder="1"/>
    <xf numFmtId="168" fontId="0" fillId="0" borderId="2" xfId="0" applyNumberFormat="1" applyBorder="1"/>
    <xf numFmtId="0" fontId="5" fillId="0" borderId="0" xfId="0" applyFont="1"/>
    <xf numFmtId="165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6" fontId="0" fillId="0" borderId="2" xfId="0" applyNumberFormat="1" applyBorder="1" applyAlignment="1">
      <alignment horizontal="right"/>
    </xf>
    <xf numFmtId="0" fontId="1" fillId="0" borderId="2" xfId="0" applyFont="1" applyBorder="1" applyAlignment="1">
      <alignment horizontal="centerContinuous"/>
    </xf>
    <xf numFmtId="164" fontId="0" fillId="0" borderId="0" xfId="0" applyNumberFormat="1" applyAlignment="1">
      <alignment horizontal="center"/>
    </xf>
    <xf numFmtId="165" fontId="0" fillId="0" borderId="8" xfId="0" applyNumberFormat="1" applyBorder="1"/>
    <xf numFmtId="0" fontId="0" fillId="0" borderId="8" xfId="0" applyBorder="1"/>
    <xf numFmtId="3" fontId="8" fillId="0" borderId="0" xfId="1" applyNumberFormat="1" applyFont="1" applyAlignment="1">
      <alignment horizontal="righ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0" applyNumberFormat="1" applyFont="1"/>
    <xf numFmtId="169" fontId="8" fillId="0" borderId="0" xfId="2" applyNumberFormat="1" applyFont="1" applyAlignment="1">
      <alignment horizontal="right" vertical="center"/>
    </xf>
    <xf numFmtId="0" fontId="1" fillId="0" borderId="1" xfId="0" applyFont="1" applyBorder="1" applyAlignment="1">
      <alignment horizontal="right"/>
    </xf>
    <xf numFmtId="166" fontId="0" fillId="0" borderId="0" xfId="0" applyNumberFormat="1"/>
    <xf numFmtId="0" fontId="0" fillId="2" borderId="0" xfId="0" applyFill="1" applyAlignment="1">
      <alignment horizontal="right"/>
    </xf>
    <xf numFmtId="3" fontId="8" fillId="2" borderId="0" xfId="1" applyNumberFormat="1" applyFont="1" applyFill="1" applyAlignment="1">
      <alignment horizontal="right" vertical="center"/>
    </xf>
    <xf numFmtId="166" fontId="0" fillId="2" borderId="2" xfId="0" applyNumberFormat="1" applyFill="1" applyBorder="1"/>
    <xf numFmtId="164" fontId="0" fillId="2" borderId="6" xfId="0" applyNumberFormat="1" applyFill="1" applyBorder="1" applyAlignment="1">
      <alignment horizontal="right"/>
    </xf>
    <xf numFmtId="164" fontId="0" fillId="2" borderId="0" xfId="0" applyNumberFormat="1" applyFill="1" applyAlignment="1">
      <alignment horizontal="right"/>
    </xf>
    <xf numFmtId="3" fontId="8" fillId="2" borderId="0" xfId="2" applyNumberFormat="1" applyFont="1" applyFill="1" applyAlignment="1">
      <alignment horizontal="right" vertical="center"/>
    </xf>
    <xf numFmtId="165" fontId="0" fillId="2" borderId="0" xfId="0" applyNumberFormat="1" applyFill="1"/>
    <xf numFmtId="165" fontId="0" fillId="2" borderId="2" xfId="0" applyNumberFormat="1" applyFill="1" applyBorder="1"/>
    <xf numFmtId="167" fontId="8" fillId="2" borderId="0" xfId="2" applyNumberFormat="1" applyFont="1" applyFill="1" applyAlignment="1">
      <alignment horizontal="right" vertical="center"/>
    </xf>
    <xf numFmtId="164" fontId="0" fillId="2" borderId="6" xfId="0" applyNumberFormat="1" applyFill="1" applyBorder="1"/>
    <xf numFmtId="164" fontId="0" fillId="2" borderId="0" xfId="0" applyNumberFormat="1" applyFill="1"/>
    <xf numFmtId="0" fontId="0" fillId="2" borderId="6" xfId="0" applyFill="1" applyBorder="1"/>
    <xf numFmtId="0" fontId="0" fillId="2" borderId="0" xfId="0" applyFill="1"/>
    <xf numFmtId="169" fontId="8" fillId="2" borderId="0" xfId="2" applyNumberFormat="1" applyFont="1" applyFill="1" applyAlignment="1">
      <alignment horizontal="right" vertical="center"/>
    </xf>
    <xf numFmtId="165" fontId="0" fillId="2" borderId="8" xfId="0" applyNumberFormat="1" applyFill="1" applyBorder="1"/>
    <xf numFmtId="168" fontId="0" fillId="2" borderId="2" xfId="0" applyNumberFormat="1" applyFill="1" applyBorder="1"/>
    <xf numFmtId="3" fontId="0" fillId="2" borderId="0" xfId="0" applyNumberFormat="1" applyFill="1" applyAlignment="1">
      <alignment horizontal="right"/>
    </xf>
    <xf numFmtId="166" fontId="0" fillId="2" borderId="2" xfId="0" applyNumberFormat="1" applyFill="1" applyBorder="1" applyAlignment="1">
      <alignment horizontal="right"/>
    </xf>
    <xf numFmtId="165" fontId="0" fillId="2" borderId="0" xfId="0" applyNumberFormat="1" applyFill="1" applyAlignment="1">
      <alignment horizontal="right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right"/>
    </xf>
    <xf numFmtId="164" fontId="0" fillId="3" borderId="0" xfId="0" applyNumberFormat="1" applyFill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3" fontId="11" fillId="0" borderId="0" xfId="1" applyNumberFormat="1" applyFont="1" applyAlignment="1">
      <alignment horizontal="right" vertical="center"/>
    </xf>
    <xf numFmtId="166" fontId="1" fillId="0" borderId="4" xfId="0" applyNumberFormat="1" applyFont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 indent="1"/>
    </xf>
    <xf numFmtId="3" fontId="1" fillId="2" borderId="0" xfId="0" applyNumberFormat="1" applyFont="1" applyFill="1"/>
    <xf numFmtId="3" fontId="11" fillId="2" borderId="0" xfId="1" applyNumberFormat="1" applyFont="1" applyFill="1" applyAlignment="1">
      <alignment horizontal="right" vertical="center"/>
    </xf>
    <xf numFmtId="166" fontId="1" fillId="2" borderId="2" xfId="0" applyNumberFormat="1" applyFont="1" applyFill="1" applyBorder="1"/>
    <xf numFmtId="164" fontId="1" fillId="2" borderId="6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3" fontId="0" fillId="2" borderId="0" xfId="0" applyNumberFormat="1" applyFill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166" fontId="1" fillId="0" borderId="2" xfId="0" applyNumberFormat="1" applyFont="1" applyBorder="1"/>
    <xf numFmtId="166" fontId="1" fillId="0" borderId="2" xfId="0" applyNumberFormat="1" applyFont="1" applyBorder="1" applyAlignment="1">
      <alignment horizontal="centerContinuous"/>
    </xf>
    <xf numFmtId="165" fontId="1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3" fontId="11" fillId="0" borderId="0" xfId="2" applyNumberFormat="1" applyFont="1" applyAlignment="1">
      <alignment horizontal="right" vertical="center"/>
    </xf>
    <xf numFmtId="3" fontId="11" fillId="2" borderId="0" xfId="2" applyNumberFormat="1" applyFont="1" applyFill="1" applyAlignment="1">
      <alignment horizontal="right" vertical="center"/>
    </xf>
    <xf numFmtId="170" fontId="1" fillId="2" borderId="0" xfId="0" applyNumberFormat="1" applyFont="1" applyFill="1"/>
    <xf numFmtId="167" fontId="11" fillId="2" borderId="0" xfId="2" applyNumberFormat="1" applyFont="1" applyFill="1" applyAlignment="1">
      <alignment horizontal="right" vertical="center"/>
    </xf>
    <xf numFmtId="164" fontId="1" fillId="2" borderId="0" xfId="0" applyNumberFormat="1" applyFont="1" applyFill="1"/>
    <xf numFmtId="1" fontId="0" fillId="0" borderId="0" xfId="0" applyNumberFormat="1"/>
    <xf numFmtId="1" fontId="8" fillId="0" borderId="0" xfId="2" applyNumberFormat="1" applyFont="1" applyAlignment="1">
      <alignment horizontal="right" vertical="center"/>
    </xf>
    <xf numFmtId="170" fontId="0" fillId="2" borderId="0" xfId="0" applyNumberFormat="1" applyFill="1"/>
    <xf numFmtId="164" fontId="0" fillId="3" borderId="0" xfId="0" applyNumberFormat="1" applyFill="1"/>
    <xf numFmtId="167" fontId="0" fillId="2" borderId="0" xfId="0" applyNumberFormat="1" applyFill="1"/>
    <xf numFmtId="167" fontId="1" fillId="2" borderId="0" xfId="0" applyNumberFormat="1" applyFont="1" applyFill="1"/>
    <xf numFmtId="0" fontId="1" fillId="2" borderId="0" xfId="0" applyFont="1" applyFill="1" applyAlignment="1">
      <alignment horizontal="right"/>
    </xf>
    <xf numFmtId="165" fontId="1" fillId="2" borderId="0" xfId="0" applyNumberFormat="1" applyFont="1" applyFill="1"/>
    <xf numFmtId="164" fontId="0" fillId="0" borderId="9" xfId="0" applyNumberFormat="1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1" fillId="0" borderId="0" xfId="0" applyNumberFormat="1" applyFont="1" applyAlignment="1">
      <alignment horizontal="center"/>
    </xf>
    <xf numFmtId="165" fontId="0" fillId="3" borderId="0" xfId="0" applyNumberFormat="1" applyFill="1"/>
    <xf numFmtId="0" fontId="0" fillId="3" borderId="0" xfId="0" applyFill="1" applyAlignment="1">
      <alignment horizontal="right"/>
    </xf>
    <xf numFmtId="165" fontId="0" fillId="3" borderId="2" xfId="0" applyNumberFormat="1" applyFill="1" applyBorder="1"/>
    <xf numFmtId="3" fontId="1" fillId="0" borderId="0" xfId="0" applyNumberFormat="1" applyFont="1" applyAlignment="1">
      <alignment horizontal="right"/>
    </xf>
    <xf numFmtId="166" fontId="1" fillId="0" borderId="0" xfId="0" applyNumberFormat="1" applyFont="1"/>
    <xf numFmtId="166" fontId="1" fillId="0" borderId="10" xfId="0" applyNumberFormat="1" applyFont="1" applyBorder="1" applyAlignment="1">
      <alignment horizontal="right"/>
    </xf>
    <xf numFmtId="166" fontId="0" fillId="2" borderId="9" xfId="0" applyNumberFormat="1" applyFill="1" applyBorder="1" applyAlignment="1">
      <alignment horizontal="right"/>
    </xf>
    <xf numFmtId="166" fontId="0" fillId="0" borderId="9" xfId="0" applyNumberFormat="1" applyBorder="1"/>
    <xf numFmtId="166" fontId="1" fillId="0" borderId="9" xfId="0" applyNumberFormat="1" applyFont="1" applyBorder="1" applyAlignment="1">
      <alignment horizontal="right"/>
    </xf>
    <xf numFmtId="166" fontId="0" fillId="2" borderId="0" xfId="0" applyNumberFormat="1" applyFill="1"/>
    <xf numFmtId="166" fontId="0" fillId="0" borderId="9" xfId="0" applyNumberFormat="1" applyBorder="1" applyAlignment="1">
      <alignment horizontal="right"/>
    </xf>
    <xf numFmtId="164" fontId="0" fillId="2" borderId="9" xfId="0" applyNumberFormat="1" applyFill="1" applyBorder="1" applyAlignment="1">
      <alignment horizontal="right"/>
    </xf>
    <xf numFmtId="0" fontId="0" fillId="0" borderId="9" xfId="0" applyBorder="1"/>
    <xf numFmtId="168" fontId="1" fillId="2" borderId="2" xfId="0" applyNumberFormat="1" applyFont="1" applyFill="1" applyBorder="1"/>
    <xf numFmtId="165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/>
    <xf numFmtId="164" fontId="1" fillId="0" borderId="0" xfId="0" applyNumberFormat="1" applyFont="1"/>
    <xf numFmtId="164" fontId="1" fillId="3" borderId="0" xfId="0" applyNumberFormat="1" applyFont="1" applyFill="1"/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66" fontId="1" fillId="0" borderId="8" xfId="0" applyNumberFormat="1" applyFont="1" applyBorder="1"/>
    <xf numFmtId="166" fontId="0" fillId="2" borderId="8" xfId="0" applyNumberFormat="1" applyFill="1" applyBorder="1"/>
    <xf numFmtId="164" fontId="0" fillId="3" borderId="6" xfId="0" applyNumberFormat="1" applyFill="1" applyBorder="1" applyAlignment="1">
      <alignment horizontal="right"/>
    </xf>
    <xf numFmtId="166" fontId="0" fillId="0" borderId="8" xfId="0" applyNumberFormat="1" applyBorder="1"/>
    <xf numFmtId="0" fontId="1" fillId="0" borderId="6" xfId="0" applyFont="1" applyBorder="1" applyAlignment="1">
      <alignment horizontal="centerContinuous"/>
    </xf>
    <xf numFmtId="164" fontId="0" fillId="2" borderId="2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5" fontId="8" fillId="0" borderId="0" xfId="1" applyNumberFormat="1" applyFont="1" applyAlignment="1">
      <alignment horizontal="right" vertical="center"/>
    </xf>
    <xf numFmtId="0" fontId="0" fillId="2" borderId="0" xfId="0" applyFill="1" applyAlignment="1">
      <alignment horizontal="right" indent="1"/>
    </xf>
    <xf numFmtId="165" fontId="8" fillId="2" borderId="0" xfId="1" applyNumberFormat="1" applyFont="1" applyFill="1" applyAlignment="1">
      <alignment horizontal="right" vertical="center"/>
    </xf>
    <xf numFmtId="165" fontId="0" fillId="3" borderId="0" xfId="0" applyNumberFormat="1" applyFill="1" applyAlignment="1">
      <alignment horizontal="center"/>
    </xf>
    <xf numFmtId="165" fontId="8" fillId="3" borderId="0" xfId="1" applyNumberFormat="1" applyFont="1" applyFill="1" applyAlignment="1">
      <alignment horizontal="right" vertical="center"/>
    </xf>
    <xf numFmtId="165" fontId="8" fillId="3" borderId="8" xfId="1" applyNumberFormat="1" applyFont="1" applyFill="1" applyBorder="1" applyAlignment="1">
      <alignment horizontal="right" vertical="center"/>
    </xf>
    <xf numFmtId="166" fontId="0" fillId="3" borderId="0" xfId="0" applyNumberFormat="1" applyFill="1"/>
    <xf numFmtId="165" fontId="8" fillId="0" borderId="8" xfId="1" applyNumberFormat="1" applyFont="1" applyBorder="1" applyAlignment="1">
      <alignment horizontal="right" vertical="center"/>
    </xf>
    <xf numFmtId="1" fontId="0" fillId="0" borderId="2" xfId="0" applyNumberFormat="1" applyBorder="1"/>
    <xf numFmtId="165" fontId="0" fillId="0" borderId="6" xfId="0" applyNumberFormat="1" applyBorder="1"/>
    <xf numFmtId="3" fontId="0" fillId="0" borderId="8" xfId="0" applyNumberFormat="1" applyBorder="1"/>
    <xf numFmtId="0" fontId="1" fillId="0" borderId="1" xfId="0" applyFont="1" applyBorder="1" applyAlignment="1">
      <alignment horizontal="centerContinuous"/>
    </xf>
    <xf numFmtId="164" fontId="1" fillId="3" borderId="0" xfId="0" applyNumberFormat="1" applyFont="1" applyFill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Continuous" wrapText="1"/>
    </xf>
    <xf numFmtId="0" fontId="1" fillId="0" borderId="6" xfId="0" applyFont="1" applyBorder="1" applyAlignment="1">
      <alignment horizontal="centerContinuous" wrapText="1"/>
    </xf>
    <xf numFmtId="0" fontId="0" fillId="0" borderId="0" xfId="0" applyAlignment="1">
      <alignment wrapText="1"/>
    </xf>
  </cellXfs>
  <cellStyles count="3">
    <cellStyle name="Normal" xfId="0" builtinId="0"/>
    <cellStyle name="Normal_Sheet1" xfId="1" xr:uid="{00000000-0005-0000-0000-000001000000}"/>
    <cellStyle name="Normal_Sheet1_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showGridLines="0" workbookViewId="0"/>
  </sheetViews>
  <sheetFormatPr defaultColWidth="9.33203125" defaultRowHeight="11.25" x14ac:dyDescent="0.2"/>
  <cols>
    <col min="1" max="1" width="19" bestFit="1" customWidth="1"/>
    <col min="12" max="15" width="10.6640625" customWidth="1"/>
  </cols>
  <sheetData>
    <row r="1" spans="1:1" ht="30" x14ac:dyDescent="0.4">
      <c r="A1" s="15" t="s">
        <v>89</v>
      </c>
    </row>
    <row r="3" spans="1:1" ht="15" x14ac:dyDescent="0.2">
      <c r="A3" s="16" t="s">
        <v>39</v>
      </c>
    </row>
    <row r="4" spans="1:1" ht="15" x14ac:dyDescent="0.2">
      <c r="A4" s="16" t="s">
        <v>90</v>
      </c>
    </row>
    <row r="5" spans="1:1" ht="15" x14ac:dyDescent="0.2">
      <c r="A5" s="16"/>
    </row>
    <row r="6" spans="1:1" s="16" customFormat="1" ht="15" x14ac:dyDescent="0.2">
      <c r="A6" s="16" t="s">
        <v>217</v>
      </c>
    </row>
    <row r="7" spans="1:1" s="16" customFormat="1" ht="15" x14ac:dyDescent="0.2">
      <c r="A7" s="16" t="s">
        <v>218</v>
      </c>
    </row>
    <row r="8" spans="1:1" s="16" customFormat="1" ht="15" x14ac:dyDescent="0.2">
      <c r="A8" s="16" t="s">
        <v>219</v>
      </c>
    </row>
    <row r="9" spans="1:1" s="16" customFormat="1" ht="15" x14ac:dyDescent="0.2">
      <c r="A9" s="16" t="s">
        <v>220</v>
      </c>
    </row>
    <row r="10" spans="1:1" s="16" customFormat="1" ht="15" x14ac:dyDescent="0.2">
      <c r="A10" s="16" t="s">
        <v>221</v>
      </c>
    </row>
    <row r="11" spans="1:1" s="16" customFormat="1" ht="15" x14ac:dyDescent="0.2">
      <c r="A11" s="16" t="s">
        <v>222</v>
      </c>
    </row>
    <row r="12" spans="1:1" s="16" customFormat="1" ht="15" x14ac:dyDescent="0.2">
      <c r="A12" s="16" t="s">
        <v>223</v>
      </c>
    </row>
    <row r="13" spans="1:1" s="16" customFormat="1" ht="15" x14ac:dyDescent="0.2">
      <c r="A13" s="16" t="s">
        <v>224</v>
      </c>
    </row>
    <row r="14" spans="1:1" s="16" customFormat="1" ht="15" x14ac:dyDescent="0.2">
      <c r="A14" s="16" t="s">
        <v>225</v>
      </c>
    </row>
    <row r="15" spans="1:1" s="16" customFormat="1" ht="15" x14ac:dyDescent="0.2">
      <c r="A15" s="16" t="s">
        <v>226</v>
      </c>
    </row>
    <row r="16" spans="1:1" s="16" customFormat="1" ht="15" x14ac:dyDescent="0.2">
      <c r="A16" s="16" t="s">
        <v>227</v>
      </c>
    </row>
    <row r="17" spans="1:1" s="16" customFormat="1" ht="15" x14ac:dyDescent="0.2">
      <c r="A17" s="16" t="s">
        <v>228</v>
      </c>
    </row>
    <row r="18" spans="1:1" s="16" customFormat="1" ht="15" x14ac:dyDescent="0.2">
      <c r="A18" s="16" t="s">
        <v>229</v>
      </c>
    </row>
    <row r="19" spans="1:1" s="16" customFormat="1" ht="15" x14ac:dyDescent="0.2">
      <c r="A19" s="16" t="s">
        <v>230</v>
      </c>
    </row>
    <row r="20" spans="1:1" s="16" customFormat="1" ht="15" x14ac:dyDescent="0.2">
      <c r="A20" s="16" t="s">
        <v>231</v>
      </c>
    </row>
    <row r="21" spans="1:1" s="16" customFormat="1" ht="15" x14ac:dyDescent="0.2">
      <c r="A21" s="16" t="s">
        <v>232</v>
      </c>
    </row>
    <row r="22" spans="1:1" s="16" customFormat="1" ht="15" x14ac:dyDescent="0.2">
      <c r="A22" s="16" t="s">
        <v>91</v>
      </c>
    </row>
    <row r="23" spans="1:1" s="16" customFormat="1" ht="15" x14ac:dyDescent="0.2">
      <c r="A23" s="16" t="s">
        <v>92</v>
      </c>
    </row>
    <row r="24" spans="1:1" s="16" customFormat="1" ht="15" x14ac:dyDescent="0.2">
      <c r="A24" s="16" t="s">
        <v>233</v>
      </c>
    </row>
    <row r="25" spans="1:1" s="16" customFormat="1" ht="15" x14ac:dyDescent="0.2">
      <c r="A25" s="16" t="s">
        <v>234</v>
      </c>
    </row>
    <row r="26" spans="1:1" s="16" customFormat="1" ht="15" x14ac:dyDescent="0.2">
      <c r="A26" s="16" t="s">
        <v>235</v>
      </c>
    </row>
    <row r="27" spans="1:1" s="16" customFormat="1" ht="15" x14ac:dyDescent="0.2">
      <c r="A27" s="16" t="s">
        <v>236</v>
      </c>
    </row>
    <row r="28" spans="1:1" s="16" customFormat="1" ht="15" x14ac:dyDescent="0.2">
      <c r="A28" s="16" t="s">
        <v>237</v>
      </c>
    </row>
    <row r="29" spans="1:1" ht="15" x14ac:dyDescent="0.2">
      <c r="A29" s="16" t="s">
        <v>238</v>
      </c>
    </row>
  </sheetData>
  <printOptions horizontalCentered="1" verticalCentered="1"/>
  <pageMargins left="0.45" right="0.4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69"/>
  <sheetViews>
    <sheetView showGridLines="0" tabSelected="1" workbookViewId="0"/>
  </sheetViews>
  <sheetFormatPr defaultColWidth="9.33203125" defaultRowHeight="11.25" x14ac:dyDescent="0.2"/>
  <cols>
    <col min="1" max="1" width="30.33203125" customWidth="1"/>
    <col min="3" max="3" width="7.6640625" customWidth="1"/>
    <col min="4" max="4" width="7.5" bestFit="1" customWidth="1"/>
    <col min="5" max="5" width="8.33203125" customWidth="1"/>
    <col min="6" max="6" width="8.5" customWidth="1"/>
    <col min="7" max="9" width="8.1640625" customWidth="1"/>
    <col min="10" max="10" width="8.5" customWidth="1"/>
    <col min="11" max="11" width="7.5" bestFit="1" customWidth="1"/>
    <col min="12" max="12" width="6" bestFit="1" customWidth="1"/>
    <col min="13" max="13" width="7.6640625" bestFit="1" customWidth="1"/>
    <col min="14" max="15" width="9" bestFit="1" customWidth="1"/>
    <col min="16" max="16" width="8" bestFit="1" customWidth="1"/>
    <col min="17" max="18" width="7.1640625" bestFit="1" customWidth="1"/>
  </cols>
  <sheetData>
    <row r="1" spans="1:17" ht="18" x14ac:dyDescent="0.25">
      <c r="A1" s="1" t="s">
        <v>98</v>
      </c>
    </row>
    <row r="2" spans="1:17" x14ac:dyDescent="0.2">
      <c r="A2" t="s">
        <v>82</v>
      </c>
    </row>
    <row r="4" spans="1:17" x14ac:dyDescent="0.2">
      <c r="A4" s="2"/>
      <c r="B4" s="3"/>
      <c r="C4" s="3" t="s">
        <v>115</v>
      </c>
      <c r="D4" s="3"/>
      <c r="E4" s="3"/>
      <c r="F4" s="3"/>
      <c r="G4" s="3"/>
      <c r="H4" s="3"/>
      <c r="I4" s="3"/>
      <c r="J4" s="3"/>
      <c r="K4" s="3"/>
      <c r="L4" s="74" t="s">
        <v>100</v>
      </c>
      <c r="M4" s="13" t="s">
        <v>101</v>
      </c>
      <c r="N4" s="3" t="s">
        <v>102</v>
      </c>
      <c r="O4" s="11"/>
      <c r="P4" s="13" t="s">
        <v>103</v>
      </c>
      <c r="Q4" s="3"/>
    </row>
    <row r="5" spans="1:17" x14ac:dyDescent="0.2">
      <c r="A5" s="4" t="s">
        <v>0</v>
      </c>
      <c r="B5" s="4">
        <v>2017</v>
      </c>
      <c r="C5" s="75">
        <v>2018</v>
      </c>
      <c r="D5" s="75">
        <v>2019</v>
      </c>
      <c r="E5" s="75">
        <v>2020</v>
      </c>
      <c r="F5" s="48" t="s">
        <v>95</v>
      </c>
      <c r="G5" s="75">
        <v>2022</v>
      </c>
      <c r="H5" s="75">
        <v>2023</v>
      </c>
      <c r="I5" s="75">
        <v>2024</v>
      </c>
      <c r="J5" s="75">
        <v>2025</v>
      </c>
      <c r="K5" s="75">
        <v>2026</v>
      </c>
      <c r="L5" s="20" t="s">
        <v>104</v>
      </c>
      <c r="M5" s="21"/>
      <c r="N5" s="22" t="s">
        <v>105</v>
      </c>
      <c r="O5" s="22" t="s">
        <v>106</v>
      </c>
      <c r="P5" s="75" t="s">
        <v>107</v>
      </c>
      <c r="Q5" s="3"/>
    </row>
    <row r="6" spans="1:17" x14ac:dyDescent="0.2">
      <c r="A6" s="5" t="s">
        <v>1</v>
      </c>
      <c r="B6" s="76">
        <v>5210</v>
      </c>
      <c r="C6" s="76">
        <v>4996</v>
      </c>
      <c r="D6" s="76">
        <v>5283</v>
      </c>
      <c r="E6" s="76">
        <v>5485</v>
      </c>
      <c r="F6" s="76">
        <v>5430</v>
      </c>
      <c r="G6" s="76">
        <v>5698</v>
      </c>
      <c r="H6" s="76">
        <v>5995</v>
      </c>
      <c r="I6" s="76">
        <v>5818</v>
      </c>
      <c r="J6" s="76">
        <v>5882</v>
      </c>
      <c r="K6" s="76">
        <v>5592</v>
      </c>
      <c r="L6" s="77">
        <f>K6-J6</f>
        <v>-290</v>
      </c>
      <c r="M6" s="78">
        <f>IFERROR((K6-J6)/J6,"n/a")</f>
        <v>-4.9302958177490648E-2</v>
      </c>
      <c r="N6" s="79">
        <f>IFERROR((K6-G6)/G6,"n/a")</f>
        <v>-1.8603018603018603E-2</v>
      </c>
      <c r="O6" s="79">
        <f>IFERROR((K6-B6)/B6,"n/a")</f>
        <v>7.3320537428023039E-2</v>
      </c>
      <c r="P6" s="80"/>
      <c r="Q6" s="3"/>
    </row>
    <row r="7" spans="1:17" x14ac:dyDescent="0.2">
      <c r="A7" s="81" t="s">
        <v>108</v>
      </c>
      <c r="B7" s="82">
        <v>3681</v>
      </c>
      <c r="C7" s="82">
        <v>3580</v>
      </c>
      <c r="D7" s="82">
        <v>3675</v>
      </c>
      <c r="E7" s="82">
        <v>3921</v>
      </c>
      <c r="F7" s="83">
        <v>3609</v>
      </c>
      <c r="G7" s="83">
        <v>3625</v>
      </c>
      <c r="H7" s="83">
        <v>3702</v>
      </c>
      <c r="I7" s="83">
        <v>3967</v>
      </c>
      <c r="J7" s="83">
        <v>3853</v>
      </c>
      <c r="K7" s="83">
        <v>3650</v>
      </c>
      <c r="L7" s="84">
        <f t="shared" ref="L7:L20" si="0">K7-J7</f>
        <v>-203</v>
      </c>
      <c r="M7" s="85">
        <f t="shared" ref="M7:M20" si="1">IFERROR((K7-J7)/J7,"n/a")</f>
        <v>-5.2686218531014795E-2</v>
      </c>
      <c r="N7" s="86">
        <f>IFERROR((K7-G7)/G7,"n/a")</f>
        <v>6.8965517241379309E-3</v>
      </c>
      <c r="O7" s="87">
        <f>IFERROR((K7-B7)/B7,"n/a")</f>
        <v>-8.4216245585438734E-3</v>
      </c>
      <c r="P7" s="87"/>
      <c r="Q7" s="3"/>
    </row>
    <row r="8" spans="1:17" x14ac:dyDescent="0.2">
      <c r="A8" s="8" t="s">
        <v>2</v>
      </c>
      <c r="B8" s="6">
        <v>193</v>
      </c>
      <c r="C8" s="6">
        <v>158</v>
      </c>
      <c r="D8" s="6">
        <v>156</v>
      </c>
      <c r="E8" s="6">
        <v>153</v>
      </c>
      <c r="F8" s="44">
        <v>156</v>
      </c>
      <c r="G8" s="44">
        <v>195</v>
      </c>
      <c r="H8" s="44">
        <v>201</v>
      </c>
      <c r="I8" s="44">
        <v>233</v>
      </c>
      <c r="J8" s="44">
        <v>232</v>
      </c>
      <c r="K8" s="44">
        <v>170</v>
      </c>
      <c r="L8" s="34">
        <f t="shared" si="0"/>
        <v>-62</v>
      </c>
      <c r="M8" s="24">
        <f t="shared" si="1"/>
        <v>-0.26724137931034481</v>
      </c>
      <c r="N8" s="12">
        <f>IFERROR((K8-G8)/G8,"n/a")</f>
        <v>-0.12820512820512819</v>
      </c>
      <c r="O8" s="12">
        <f>IFERROR((K8-B8)/B8,"n/a")</f>
        <v>-0.11917098445595854</v>
      </c>
      <c r="P8" s="80"/>
      <c r="Q8" s="3"/>
    </row>
    <row r="9" spans="1:17" x14ac:dyDescent="0.2">
      <c r="A9" s="50" t="s">
        <v>3</v>
      </c>
      <c r="B9" s="88">
        <v>447</v>
      </c>
      <c r="C9" s="88">
        <v>430</v>
      </c>
      <c r="D9" s="88">
        <v>445</v>
      </c>
      <c r="E9" s="88">
        <v>496</v>
      </c>
      <c r="F9" s="51">
        <v>451</v>
      </c>
      <c r="G9" s="51">
        <v>501</v>
      </c>
      <c r="H9" s="51">
        <v>480</v>
      </c>
      <c r="I9" s="51">
        <v>565</v>
      </c>
      <c r="J9" s="51">
        <v>551</v>
      </c>
      <c r="K9" s="51">
        <v>543</v>
      </c>
      <c r="L9" s="52">
        <f t="shared" si="0"/>
        <v>-8</v>
      </c>
      <c r="M9" s="53">
        <f t="shared" si="1"/>
        <v>-1.4519056261343012E-2</v>
      </c>
      <c r="N9" s="70">
        <f t="shared" ref="N9:N15" si="2">IFERROR((K9-G9)/G9,"n/a")</f>
        <v>8.3832335329341312E-2</v>
      </c>
      <c r="O9" s="70">
        <f t="shared" ref="O9:O15" si="3">IFERROR((K9-B9)/B9,"n/a")</f>
        <v>0.21476510067114093</v>
      </c>
      <c r="P9" s="87"/>
      <c r="Q9" s="3"/>
    </row>
    <row r="10" spans="1:17" x14ac:dyDescent="0.2">
      <c r="A10" s="8" t="s">
        <v>4</v>
      </c>
      <c r="B10" s="6">
        <v>802</v>
      </c>
      <c r="C10" s="6">
        <v>819</v>
      </c>
      <c r="D10" s="6">
        <v>848</v>
      </c>
      <c r="E10" s="6">
        <v>896</v>
      </c>
      <c r="F10" s="44">
        <v>857</v>
      </c>
      <c r="G10" s="44">
        <v>829</v>
      </c>
      <c r="H10" s="44">
        <v>916</v>
      </c>
      <c r="I10" s="44">
        <v>929</v>
      </c>
      <c r="J10" s="44">
        <v>925</v>
      </c>
      <c r="K10" s="44">
        <v>884</v>
      </c>
      <c r="L10" s="34">
        <f>K10-J10</f>
        <v>-41</v>
      </c>
      <c r="M10" s="24">
        <f t="shared" si="1"/>
        <v>-4.4324324324324323E-2</v>
      </c>
      <c r="N10" s="12">
        <f t="shared" si="2"/>
        <v>6.6344993968636912E-2</v>
      </c>
      <c r="O10" s="12">
        <f t="shared" si="3"/>
        <v>0.10224438902743142</v>
      </c>
      <c r="P10" s="80"/>
      <c r="Q10" s="3"/>
    </row>
    <row r="11" spans="1:17" x14ac:dyDescent="0.2">
      <c r="A11" s="50" t="s">
        <v>5</v>
      </c>
      <c r="B11" s="88">
        <v>2239</v>
      </c>
      <c r="C11" s="88">
        <v>2173</v>
      </c>
      <c r="D11" s="88">
        <v>2226</v>
      </c>
      <c r="E11" s="88">
        <v>2376</v>
      </c>
      <c r="F11" s="51">
        <v>2145</v>
      </c>
      <c r="G11" s="51">
        <v>2100</v>
      </c>
      <c r="H11" s="51">
        <v>2105</v>
      </c>
      <c r="I11" s="51">
        <v>2240</v>
      </c>
      <c r="J11" s="51">
        <v>2145</v>
      </c>
      <c r="K11" s="51">
        <v>2053</v>
      </c>
      <c r="L11" s="52">
        <f t="shared" si="0"/>
        <v>-92</v>
      </c>
      <c r="M11" s="53">
        <f t="shared" si="1"/>
        <v>-4.2890442890442894E-2</v>
      </c>
      <c r="N11" s="70">
        <f t="shared" si="2"/>
        <v>-2.238095238095238E-2</v>
      </c>
      <c r="O11" s="70">
        <f t="shared" si="3"/>
        <v>-8.307280035730237E-2</v>
      </c>
      <c r="P11" s="87"/>
      <c r="Q11" s="3"/>
    </row>
    <row r="12" spans="1:17" x14ac:dyDescent="0.2">
      <c r="A12" s="89" t="s">
        <v>109</v>
      </c>
      <c r="B12" s="90">
        <v>1283</v>
      </c>
      <c r="C12" s="90">
        <v>1218</v>
      </c>
      <c r="D12" s="90">
        <v>1420</v>
      </c>
      <c r="E12" s="90">
        <v>1435</v>
      </c>
      <c r="F12" s="76">
        <v>1704</v>
      </c>
      <c r="G12" s="76">
        <v>1920</v>
      </c>
      <c r="H12" s="76">
        <v>2111</v>
      </c>
      <c r="I12" s="76">
        <v>1694</v>
      </c>
      <c r="J12" s="76">
        <v>1836</v>
      </c>
      <c r="K12" s="76">
        <v>1763</v>
      </c>
      <c r="L12" s="91">
        <f t="shared" si="0"/>
        <v>-73</v>
      </c>
      <c r="M12" s="78">
        <f t="shared" si="1"/>
        <v>-3.9760348583877995E-2</v>
      </c>
      <c r="N12" s="12">
        <f t="shared" si="2"/>
        <v>-8.1770833333333334E-2</v>
      </c>
      <c r="O12" s="12">
        <f t="shared" si="3"/>
        <v>0.37412314886983633</v>
      </c>
      <c r="P12" s="80"/>
      <c r="Q12" s="3"/>
    </row>
    <row r="13" spans="1:17" x14ac:dyDescent="0.2">
      <c r="A13" s="50" t="s">
        <v>110</v>
      </c>
      <c r="B13" s="50">
        <v>273</v>
      </c>
      <c r="C13" s="88">
        <v>244</v>
      </c>
      <c r="D13" s="88">
        <v>250</v>
      </c>
      <c r="E13" s="88">
        <v>265</v>
      </c>
      <c r="F13" s="51">
        <v>266</v>
      </c>
      <c r="G13" s="51">
        <v>279</v>
      </c>
      <c r="H13" s="51">
        <v>286</v>
      </c>
      <c r="I13" s="51">
        <v>285</v>
      </c>
      <c r="J13" s="51">
        <v>336</v>
      </c>
      <c r="K13" s="51">
        <v>352</v>
      </c>
      <c r="L13" s="52">
        <f t="shared" si="0"/>
        <v>16</v>
      </c>
      <c r="M13" s="53">
        <f t="shared" si="1"/>
        <v>4.7619047619047616E-2</v>
      </c>
      <c r="N13" s="70">
        <f t="shared" si="2"/>
        <v>0.26164874551971329</v>
      </c>
      <c r="O13" s="70">
        <f t="shared" si="3"/>
        <v>0.2893772893772894</v>
      </c>
      <c r="P13" s="87"/>
      <c r="Q13" s="3"/>
    </row>
    <row r="14" spans="1:17" x14ac:dyDescent="0.2">
      <c r="A14" s="8" t="s">
        <v>111</v>
      </c>
      <c r="B14" s="6">
        <v>867</v>
      </c>
      <c r="C14" s="6">
        <v>859</v>
      </c>
      <c r="D14" s="6">
        <v>943</v>
      </c>
      <c r="E14" s="6">
        <v>1059</v>
      </c>
      <c r="F14" s="44">
        <v>1103</v>
      </c>
      <c r="G14" s="44">
        <v>1288</v>
      </c>
      <c r="H14" s="44">
        <v>1363</v>
      </c>
      <c r="I14" s="44">
        <v>1068</v>
      </c>
      <c r="J14" s="44">
        <v>1001</v>
      </c>
      <c r="K14" s="44">
        <v>1010</v>
      </c>
      <c r="L14" s="34">
        <f t="shared" si="0"/>
        <v>9</v>
      </c>
      <c r="M14" s="24">
        <f t="shared" si="1"/>
        <v>8.9910089910089919E-3</v>
      </c>
      <c r="N14" s="12">
        <f>IFERROR((K14-G14)/G14,"n/a")</f>
        <v>-0.21583850931677018</v>
      </c>
      <c r="O14" s="12">
        <f>IFERROR((K14-B14)/B14,"n/a")</f>
        <v>0.16493656286043828</v>
      </c>
      <c r="P14" s="80"/>
      <c r="Q14" s="3"/>
    </row>
    <row r="15" spans="1:17" x14ac:dyDescent="0.2">
      <c r="A15" s="50" t="s">
        <v>112</v>
      </c>
      <c r="B15" s="50">
        <v>143</v>
      </c>
      <c r="C15" s="88">
        <v>115</v>
      </c>
      <c r="D15" s="88">
        <v>227</v>
      </c>
      <c r="E15" s="88">
        <v>111</v>
      </c>
      <c r="F15" s="51">
        <v>335</v>
      </c>
      <c r="G15" s="51">
        <v>353</v>
      </c>
      <c r="H15" s="51">
        <v>462</v>
      </c>
      <c r="I15" s="51">
        <v>341</v>
      </c>
      <c r="J15" s="51">
        <v>499</v>
      </c>
      <c r="K15" s="51">
        <v>401</v>
      </c>
      <c r="L15" s="52">
        <f t="shared" si="0"/>
        <v>-98</v>
      </c>
      <c r="M15" s="53">
        <f t="shared" si="1"/>
        <v>-0.19639278557114229</v>
      </c>
      <c r="N15" s="70">
        <f t="shared" si="2"/>
        <v>0.1359773371104816</v>
      </c>
      <c r="O15" s="70">
        <f t="shared" si="3"/>
        <v>1.8041958041958042</v>
      </c>
      <c r="P15" s="87"/>
      <c r="Q15" s="3"/>
    </row>
    <row r="16" spans="1:17" x14ac:dyDescent="0.2">
      <c r="A16" s="89" t="s">
        <v>113</v>
      </c>
      <c r="B16" s="90">
        <v>246</v>
      </c>
      <c r="C16" s="90">
        <v>198</v>
      </c>
      <c r="D16" s="90">
        <v>188</v>
      </c>
      <c r="E16" s="90">
        <v>129</v>
      </c>
      <c r="F16" s="76">
        <v>117</v>
      </c>
      <c r="G16" s="76">
        <v>153</v>
      </c>
      <c r="H16" s="76">
        <v>182</v>
      </c>
      <c r="I16" s="76">
        <v>157</v>
      </c>
      <c r="J16" s="76">
        <v>193</v>
      </c>
      <c r="K16" s="76">
        <v>179</v>
      </c>
      <c r="L16" s="91">
        <f t="shared" si="0"/>
        <v>-14</v>
      </c>
      <c r="M16" s="78">
        <f t="shared" si="1"/>
        <v>-7.2538860103626937E-2</v>
      </c>
      <c r="N16" s="80">
        <f>IFERROR((K16-G16)/G16,"n/a")</f>
        <v>0.16993464052287582</v>
      </c>
      <c r="O16" s="80">
        <f>IFERROR((K16-B16)/B16,"n/a")</f>
        <v>-0.27235772357723576</v>
      </c>
      <c r="P16" s="80"/>
      <c r="Q16" s="3"/>
    </row>
    <row r="17" spans="1:17" x14ac:dyDescent="0.2">
      <c r="A17" s="50" t="s">
        <v>16</v>
      </c>
      <c r="B17" s="50">
        <v>112</v>
      </c>
      <c r="C17" s="88">
        <v>78</v>
      </c>
      <c r="D17" s="88">
        <v>83</v>
      </c>
      <c r="E17" s="88">
        <v>53</v>
      </c>
      <c r="F17" s="63">
        <v>65</v>
      </c>
      <c r="G17" s="63">
        <v>101</v>
      </c>
      <c r="H17" s="63">
        <v>99</v>
      </c>
      <c r="I17" s="63">
        <v>91</v>
      </c>
      <c r="J17" s="63">
        <v>126</v>
      </c>
      <c r="K17" s="63">
        <v>115</v>
      </c>
      <c r="L17" s="52">
        <f t="shared" si="0"/>
        <v>-11</v>
      </c>
      <c r="M17" s="53">
        <f t="shared" si="1"/>
        <v>-8.7301587301587297E-2</v>
      </c>
      <c r="N17" s="54">
        <f>IFERROR((K17-G17)/G17,"n/a")</f>
        <v>0.13861386138613863</v>
      </c>
      <c r="O17" s="70">
        <f>IFERROR((K17-B17)/B17,"n/a")</f>
        <v>2.6785714285714284E-2</v>
      </c>
      <c r="P17" s="87"/>
      <c r="Q17" s="3"/>
    </row>
    <row r="18" spans="1:17" x14ac:dyDescent="0.2">
      <c r="A18" s="8" t="s">
        <v>17</v>
      </c>
      <c r="B18" s="8">
        <v>25</v>
      </c>
      <c r="C18" s="38">
        <v>23</v>
      </c>
      <c r="D18" s="38">
        <v>25</v>
      </c>
      <c r="E18" s="6">
        <v>8</v>
      </c>
      <c r="F18" s="47">
        <v>8</v>
      </c>
      <c r="G18" s="47">
        <v>7</v>
      </c>
      <c r="H18" s="47">
        <v>8</v>
      </c>
      <c r="I18" s="47">
        <v>3</v>
      </c>
      <c r="J18" s="47">
        <v>11</v>
      </c>
      <c r="K18" s="47">
        <v>5</v>
      </c>
      <c r="L18" s="34">
        <f t="shared" si="0"/>
        <v>-6</v>
      </c>
      <c r="M18" s="24">
        <f t="shared" si="1"/>
        <v>-0.54545454545454541</v>
      </c>
      <c r="N18" s="12">
        <f t="shared" ref="N18:N20" si="4">IFERROR((K18-G18)/G18,"n/a")</f>
        <v>-0.2857142857142857</v>
      </c>
      <c r="O18" s="12">
        <f t="shared" ref="O18:O20" si="5">IFERROR((K18-B18)/B18,"n/a")</f>
        <v>-0.8</v>
      </c>
      <c r="P18" s="80"/>
      <c r="Q18" s="3"/>
    </row>
    <row r="19" spans="1:17" x14ac:dyDescent="0.2">
      <c r="A19" s="50" t="s">
        <v>18</v>
      </c>
      <c r="B19" s="50">
        <v>16</v>
      </c>
      <c r="C19" s="66">
        <v>17</v>
      </c>
      <c r="D19" s="66">
        <v>4</v>
      </c>
      <c r="E19" s="88">
        <v>6</v>
      </c>
      <c r="F19" s="63">
        <v>4</v>
      </c>
      <c r="G19" s="63">
        <v>3</v>
      </c>
      <c r="H19" s="63">
        <v>20</v>
      </c>
      <c r="I19" s="63">
        <v>31</v>
      </c>
      <c r="J19" s="63">
        <v>34</v>
      </c>
      <c r="K19" s="63">
        <v>28</v>
      </c>
      <c r="L19" s="52">
        <f t="shared" si="0"/>
        <v>-6</v>
      </c>
      <c r="M19" s="53">
        <f t="shared" si="1"/>
        <v>-0.17647058823529413</v>
      </c>
      <c r="N19" s="54">
        <f t="shared" si="4"/>
        <v>8.3333333333333339</v>
      </c>
      <c r="O19" s="70">
        <f t="shared" si="5"/>
        <v>0.75</v>
      </c>
      <c r="P19" s="87"/>
      <c r="Q19" s="3"/>
    </row>
    <row r="20" spans="1:17" x14ac:dyDescent="0.2">
      <c r="A20" s="8" t="s">
        <v>19</v>
      </c>
      <c r="B20" s="8">
        <v>93</v>
      </c>
      <c r="C20" s="38">
        <v>80</v>
      </c>
      <c r="D20" s="38">
        <v>76</v>
      </c>
      <c r="E20" s="6">
        <v>62</v>
      </c>
      <c r="F20" s="47">
        <v>40</v>
      </c>
      <c r="G20" s="47">
        <v>42</v>
      </c>
      <c r="H20" s="47">
        <v>55</v>
      </c>
      <c r="I20" s="47">
        <v>32</v>
      </c>
      <c r="J20" s="47">
        <v>22</v>
      </c>
      <c r="K20" s="47">
        <v>31</v>
      </c>
      <c r="L20" s="34">
        <f t="shared" si="0"/>
        <v>9</v>
      </c>
      <c r="M20" s="24">
        <f t="shared" si="1"/>
        <v>0.40909090909090912</v>
      </c>
      <c r="N20" s="12">
        <f t="shared" si="4"/>
        <v>-0.26190476190476192</v>
      </c>
      <c r="O20" s="12">
        <f t="shared" si="5"/>
        <v>-0.66666666666666663</v>
      </c>
      <c r="P20" s="12"/>
      <c r="Q20" s="3"/>
    </row>
    <row r="21" spans="1:17" x14ac:dyDescent="0.2">
      <c r="B21" s="9">
        <f>SUM(B22:B27)</f>
        <v>1</v>
      </c>
      <c r="C21" s="9">
        <f t="shared" ref="C21:K21" si="6">SUM(C22:C27)</f>
        <v>1</v>
      </c>
      <c r="D21" s="9">
        <f t="shared" si="6"/>
        <v>1</v>
      </c>
      <c r="E21" s="9">
        <f t="shared" si="6"/>
        <v>1</v>
      </c>
      <c r="F21" s="9">
        <f t="shared" si="6"/>
        <v>1</v>
      </c>
      <c r="G21" s="9">
        <f t="shared" si="6"/>
        <v>1</v>
      </c>
      <c r="H21" s="9">
        <f t="shared" si="6"/>
        <v>1</v>
      </c>
      <c r="I21" s="9">
        <f t="shared" si="6"/>
        <v>1</v>
      </c>
      <c r="J21" s="9">
        <f t="shared" si="6"/>
        <v>0.99999999999999989</v>
      </c>
      <c r="K21" s="9">
        <f t="shared" si="6"/>
        <v>1</v>
      </c>
      <c r="L21" s="92" t="s">
        <v>42</v>
      </c>
      <c r="M21" s="23"/>
      <c r="N21" s="11"/>
      <c r="O21" s="11"/>
      <c r="P21" s="19"/>
      <c r="Q21" s="3"/>
    </row>
    <row r="22" spans="1:17" x14ac:dyDescent="0.2">
      <c r="A22" s="50" t="s">
        <v>2</v>
      </c>
      <c r="B22" s="56">
        <f t="shared" ref="B22:K22" si="7">B8/B$6</f>
        <v>3.7044145873320534E-2</v>
      </c>
      <c r="C22" s="56">
        <f t="shared" si="7"/>
        <v>3.1625300240192153E-2</v>
      </c>
      <c r="D22" s="56">
        <f t="shared" si="7"/>
        <v>2.9528676888131742E-2</v>
      </c>
      <c r="E22" s="56">
        <f t="shared" si="7"/>
        <v>2.789425706472197E-2</v>
      </c>
      <c r="F22" s="56">
        <f t="shared" si="7"/>
        <v>2.8729281767955802E-2</v>
      </c>
      <c r="G22" s="56">
        <f t="shared" si="7"/>
        <v>3.4222534222534219E-2</v>
      </c>
      <c r="H22" s="56">
        <f t="shared" si="7"/>
        <v>3.3527939949958299E-2</v>
      </c>
      <c r="I22" s="56">
        <f t="shared" si="7"/>
        <v>4.0048126503953251E-2</v>
      </c>
      <c r="J22" s="56">
        <f t="shared" si="7"/>
        <v>3.944236654199252E-2</v>
      </c>
      <c r="K22" s="56">
        <f t="shared" si="7"/>
        <v>3.0400572246065807E-2</v>
      </c>
      <c r="L22" s="52"/>
      <c r="M22" s="53">
        <f>IFERROR((K22-J22),"n/a")</f>
        <v>-9.0417942959267125E-3</v>
      </c>
      <c r="N22" s="54">
        <f>IFERROR((K22-G22),"n/a")</f>
        <v>-3.8219619764684118E-3</v>
      </c>
      <c r="O22" s="54">
        <f>IFERROR((K22-B22),"n/a")</f>
        <v>-6.6435736272547272E-3</v>
      </c>
      <c r="P22" s="54"/>
      <c r="Q22" s="3"/>
    </row>
    <row r="23" spans="1:17" x14ac:dyDescent="0.2">
      <c r="A23" s="8" t="s">
        <v>3</v>
      </c>
      <c r="B23" s="10">
        <f t="shared" ref="B23:J26" si="8">B9/B$6</f>
        <v>8.5796545105566224E-2</v>
      </c>
      <c r="C23" s="10">
        <f t="shared" si="8"/>
        <v>8.6068855084067253E-2</v>
      </c>
      <c r="D23" s="10">
        <f t="shared" si="8"/>
        <v>8.4232443687298889E-2</v>
      </c>
      <c r="E23" s="10">
        <f t="shared" si="8"/>
        <v>9.0428441203281681E-2</v>
      </c>
      <c r="F23" s="10">
        <f t="shared" si="8"/>
        <v>8.3057090239410686E-2</v>
      </c>
      <c r="G23" s="10">
        <f t="shared" si="8"/>
        <v>8.7925587925587925E-2</v>
      </c>
      <c r="H23" s="10">
        <f t="shared" si="8"/>
        <v>8.0066722268557128E-2</v>
      </c>
      <c r="I23" s="10">
        <f t="shared" si="8"/>
        <v>9.7112409762805094E-2</v>
      </c>
      <c r="J23" s="10">
        <f t="shared" si="8"/>
        <v>9.3675620537232232E-2</v>
      </c>
      <c r="K23" s="10">
        <f>K9/K$6</f>
        <v>9.7103004291845499E-2</v>
      </c>
      <c r="L23" s="34"/>
      <c r="M23" s="24">
        <f t="shared" ref="M23:M27" si="9">IFERROR((K23-J23),"n/a")</f>
        <v>3.4273837546132668E-3</v>
      </c>
      <c r="N23" s="12">
        <f t="shared" ref="N23:N27" si="10">IFERROR((K23-G23),"n/a")</f>
        <v>9.1774163662575736E-3</v>
      </c>
      <c r="O23" s="12">
        <f t="shared" ref="O23:O27" si="11">IFERROR((K23-B23),"n/a")</f>
        <v>1.1306459186279275E-2</v>
      </c>
      <c r="P23" s="12"/>
      <c r="Q23" s="3"/>
    </row>
    <row r="24" spans="1:17" x14ac:dyDescent="0.2">
      <c r="A24" s="50" t="s">
        <v>4</v>
      </c>
      <c r="B24" s="56">
        <f t="shared" si="8"/>
        <v>0.15393474088291748</v>
      </c>
      <c r="C24" s="56">
        <f t="shared" si="8"/>
        <v>0.16393114491593275</v>
      </c>
      <c r="D24" s="56">
        <f t="shared" si="8"/>
        <v>0.16051485898163922</v>
      </c>
      <c r="E24" s="56">
        <f t="shared" si="8"/>
        <v>0.16335460346399272</v>
      </c>
      <c r="F24" s="56">
        <f t="shared" si="8"/>
        <v>0.15782688766114181</v>
      </c>
      <c r="G24" s="56">
        <f t="shared" si="8"/>
        <v>0.14548964548964549</v>
      </c>
      <c r="H24" s="56">
        <f t="shared" si="8"/>
        <v>0.15279399499582985</v>
      </c>
      <c r="I24" s="56">
        <f t="shared" si="8"/>
        <v>0.15967686490202818</v>
      </c>
      <c r="J24" s="56">
        <f t="shared" si="8"/>
        <v>0.15725943556613398</v>
      </c>
      <c r="K24" s="56">
        <f>K10/K$6</f>
        <v>0.15808297567954221</v>
      </c>
      <c r="L24" s="52"/>
      <c r="M24" s="53">
        <f t="shared" si="9"/>
        <v>8.2354011340823874E-4</v>
      </c>
      <c r="N24" s="54">
        <f t="shared" si="10"/>
        <v>1.2593330189896723E-2</v>
      </c>
      <c r="O24" s="54">
        <f t="shared" si="11"/>
        <v>4.148234796624739E-3</v>
      </c>
      <c r="P24" s="54"/>
      <c r="Q24" s="3"/>
    </row>
    <row r="25" spans="1:17" x14ac:dyDescent="0.2">
      <c r="A25" s="8" t="s">
        <v>5</v>
      </c>
      <c r="B25" s="10">
        <f t="shared" si="8"/>
        <v>0.42975047984644915</v>
      </c>
      <c r="C25" s="10">
        <f t="shared" si="8"/>
        <v>0.43494795836669337</v>
      </c>
      <c r="D25" s="10">
        <f t="shared" si="8"/>
        <v>0.42135150482680295</v>
      </c>
      <c r="E25" s="10">
        <f t="shared" si="8"/>
        <v>0.43318140382862352</v>
      </c>
      <c r="F25" s="10">
        <f t="shared" si="8"/>
        <v>0.39502762430939226</v>
      </c>
      <c r="G25" s="10">
        <f t="shared" si="8"/>
        <v>0.36855036855036855</v>
      </c>
      <c r="H25" s="10">
        <f t="shared" si="8"/>
        <v>0.35112593828190158</v>
      </c>
      <c r="I25" s="10">
        <f t="shared" si="8"/>
        <v>0.38501203162598829</v>
      </c>
      <c r="J25" s="10">
        <f t="shared" si="8"/>
        <v>0.36467188031281877</v>
      </c>
      <c r="K25" s="10">
        <f>K11/K$6</f>
        <v>0.36713161659513593</v>
      </c>
      <c r="L25" s="34"/>
      <c r="M25" s="24">
        <f t="shared" si="9"/>
        <v>2.4597362823171598E-3</v>
      </c>
      <c r="N25" s="12">
        <f t="shared" si="10"/>
        <v>-1.4187519552326111E-3</v>
      </c>
      <c r="O25" s="12">
        <f t="shared" si="11"/>
        <v>-6.2618863251313217E-2</v>
      </c>
      <c r="P25" s="12"/>
      <c r="Q25" s="3"/>
    </row>
    <row r="26" spans="1:17" x14ac:dyDescent="0.2">
      <c r="A26" s="50" t="s">
        <v>6</v>
      </c>
      <c r="B26" s="56">
        <f>B12/B$6</f>
        <v>0.24625719769673704</v>
      </c>
      <c r="C26" s="56">
        <f t="shared" si="8"/>
        <v>0.24379503602882305</v>
      </c>
      <c r="D26" s="56">
        <f t="shared" si="8"/>
        <v>0.2687866742381223</v>
      </c>
      <c r="E26" s="56">
        <f t="shared" si="8"/>
        <v>0.26162260711030083</v>
      </c>
      <c r="F26" s="56">
        <f t="shared" si="8"/>
        <v>0.31381215469613261</v>
      </c>
      <c r="G26" s="56">
        <f t="shared" si="8"/>
        <v>0.33696033696033695</v>
      </c>
      <c r="H26" s="56">
        <f t="shared" si="8"/>
        <v>0.35212677231025857</v>
      </c>
      <c r="I26" s="56">
        <f t="shared" si="8"/>
        <v>0.29116534891715368</v>
      </c>
      <c r="J26" s="56">
        <f t="shared" si="8"/>
        <v>0.31213872832369943</v>
      </c>
      <c r="K26" s="56">
        <f>K12/K$6</f>
        <v>0.31527181688125894</v>
      </c>
      <c r="L26" s="52"/>
      <c r="M26" s="53">
        <f t="shared" si="9"/>
        <v>3.1330885575595047E-3</v>
      </c>
      <c r="N26" s="54">
        <f t="shared" si="10"/>
        <v>-2.1688520079078011E-2</v>
      </c>
      <c r="O26" s="54">
        <f t="shared" si="11"/>
        <v>6.9014619184521897E-2</v>
      </c>
      <c r="P26" s="54"/>
      <c r="Q26" s="3"/>
    </row>
    <row r="27" spans="1:17" x14ac:dyDescent="0.2">
      <c r="A27" s="8" t="s">
        <v>113</v>
      </c>
      <c r="B27" s="10">
        <f t="shared" ref="B27:K27" si="12">B16/B$6</f>
        <v>4.7216890595009595E-2</v>
      </c>
      <c r="C27" s="10">
        <f t="shared" si="12"/>
        <v>3.9631705364291434E-2</v>
      </c>
      <c r="D27" s="10">
        <f t="shared" si="12"/>
        <v>3.5585841378004919E-2</v>
      </c>
      <c r="E27" s="10">
        <f t="shared" si="12"/>
        <v>2.3518687329079309E-2</v>
      </c>
      <c r="F27" s="10">
        <f t="shared" si="12"/>
        <v>2.1546961325966851E-2</v>
      </c>
      <c r="G27" s="10">
        <f t="shared" si="12"/>
        <v>2.6851526851526853E-2</v>
      </c>
      <c r="H27" s="10">
        <f t="shared" si="12"/>
        <v>3.0358632193494578E-2</v>
      </c>
      <c r="I27" s="10">
        <f t="shared" si="12"/>
        <v>2.6985218288071502E-2</v>
      </c>
      <c r="J27" s="10">
        <f t="shared" si="12"/>
        <v>3.2811968718123086E-2</v>
      </c>
      <c r="K27" s="10">
        <f t="shared" si="12"/>
        <v>3.2010014306151642E-2</v>
      </c>
      <c r="L27" s="34"/>
      <c r="M27" s="24">
        <f t="shared" si="9"/>
        <v>-8.0195441197144363E-4</v>
      </c>
      <c r="N27" s="12">
        <f t="shared" si="10"/>
        <v>5.158487454624789E-3</v>
      </c>
      <c r="O27" s="12">
        <f t="shared" si="11"/>
        <v>-1.5206876288857953E-2</v>
      </c>
      <c r="P27" s="12"/>
      <c r="Q27" s="3"/>
    </row>
    <row r="28" spans="1:17" x14ac:dyDescent="0.2">
      <c r="A28" t="s">
        <v>96</v>
      </c>
      <c r="C28" s="10"/>
      <c r="D28" s="10"/>
      <c r="E28" s="10"/>
      <c r="F28" s="10"/>
      <c r="G28" s="10"/>
      <c r="H28" s="10"/>
      <c r="I28" s="10"/>
      <c r="J28" s="10"/>
      <c r="K28" s="10"/>
      <c r="L28" s="26"/>
      <c r="M28" s="24"/>
      <c r="N28" s="12"/>
      <c r="O28" s="12"/>
      <c r="P28" s="12"/>
      <c r="Q28" s="3"/>
    </row>
    <row r="29" spans="1:17" x14ac:dyDescent="0.2">
      <c r="A29" t="s">
        <v>118</v>
      </c>
      <c r="B29" s="11"/>
      <c r="C29" s="93"/>
      <c r="D29" s="94"/>
      <c r="E29" s="94"/>
      <c r="F29" s="94"/>
      <c r="G29" s="94"/>
      <c r="H29" s="94"/>
      <c r="I29" s="94"/>
      <c r="J29" s="94"/>
      <c r="K29" s="94"/>
      <c r="L29" s="34"/>
      <c r="M29" s="12"/>
      <c r="N29" s="12"/>
      <c r="O29" s="12"/>
      <c r="P29" s="12"/>
      <c r="Q29" s="3"/>
    </row>
    <row r="30" spans="1:17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40"/>
      <c r="M30" s="3"/>
      <c r="N30" s="3"/>
      <c r="O30" s="11"/>
      <c r="P30" s="3"/>
      <c r="Q30" s="3"/>
    </row>
    <row r="31" spans="1:17" ht="18" x14ac:dyDescent="0.25">
      <c r="A31" s="1" t="s">
        <v>99</v>
      </c>
    </row>
    <row r="32" spans="1:17" x14ac:dyDescent="0.2">
      <c r="A32" t="s">
        <v>82</v>
      </c>
    </row>
    <row r="33" spans="1:16" x14ac:dyDescent="0.2">
      <c r="A33" s="2"/>
      <c r="B33" s="3"/>
      <c r="C33" s="3" t="s">
        <v>115</v>
      </c>
      <c r="D33" s="3"/>
      <c r="E33" s="3"/>
      <c r="F33" s="3"/>
      <c r="G33" s="3"/>
      <c r="H33" s="3"/>
      <c r="I33" s="3"/>
      <c r="J33" s="3"/>
      <c r="K33" s="3"/>
      <c r="L33" s="74" t="s">
        <v>100</v>
      </c>
      <c r="M33" s="13" t="s">
        <v>101</v>
      </c>
      <c r="N33" s="3" t="s">
        <v>102</v>
      </c>
      <c r="O33" s="11"/>
      <c r="P33" s="13" t="s">
        <v>103</v>
      </c>
    </row>
    <row r="34" spans="1:16" x14ac:dyDescent="0.2">
      <c r="A34" s="4" t="s">
        <v>0</v>
      </c>
      <c r="B34" s="4">
        <v>2017</v>
      </c>
      <c r="C34" s="75">
        <v>2018</v>
      </c>
      <c r="D34" s="75">
        <v>2019</v>
      </c>
      <c r="E34" s="75">
        <v>2020</v>
      </c>
      <c r="F34" s="48" t="s">
        <v>95</v>
      </c>
      <c r="G34" s="75">
        <v>2022</v>
      </c>
      <c r="H34" s="75">
        <v>2023</v>
      </c>
      <c r="I34" s="75">
        <v>2024</v>
      </c>
      <c r="J34" s="75">
        <v>2025</v>
      </c>
      <c r="K34" s="75">
        <v>2026</v>
      </c>
      <c r="L34" s="20" t="s">
        <v>104</v>
      </c>
      <c r="M34" s="21"/>
      <c r="N34" s="22" t="s">
        <v>105</v>
      </c>
      <c r="O34" s="22" t="s">
        <v>106</v>
      </c>
      <c r="P34" s="75" t="s">
        <v>107</v>
      </c>
    </row>
    <row r="35" spans="1:16" x14ac:dyDescent="0.2">
      <c r="A35" s="5" t="s">
        <v>116</v>
      </c>
      <c r="B35" s="90">
        <v>25615.5</v>
      </c>
      <c r="C35" s="90">
        <v>25297</v>
      </c>
      <c r="D35" s="90">
        <v>26923.5</v>
      </c>
      <c r="E35" s="90">
        <v>30590.5</v>
      </c>
      <c r="F35" s="95">
        <v>28702</v>
      </c>
      <c r="G35" s="95">
        <v>29729.5</v>
      </c>
      <c r="H35" s="95">
        <v>30677.5</v>
      </c>
      <c r="I35" s="95">
        <v>30557.25</v>
      </c>
      <c r="J35" s="95">
        <v>30519.75</v>
      </c>
      <c r="K35" s="95">
        <v>29017</v>
      </c>
      <c r="L35" s="91">
        <f t="shared" ref="L35" si="13">K35-J35</f>
        <v>-1502.75</v>
      </c>
      <c r="M35" s="78">
        <f t="shared" ref="M35" si="14">IFERROR((K35-J35)/J35,"n/a")</f>
        <v>-4.9238607786761035E-2</v>
      </c>
      <c r="N35" s="80">
        <f>IFERROR((K35-G35)/G35,"n/a")</f>
        <v>-2.3966094283455825E-2</v>
      </c>
      <c r="O35" s="80">
        <f>IFERROR((K35-B35)/B35,"n/a")</f>
        <v>0.1327906931350159</v>
      </c>
      <c r="P35" s="80"/>
    </row>
    <row r="36" spans="1:16" x14ac:dyDescent="0.2">
      <c r="A36" s="81" t="s">
        <v>108</v>
      </c>
      <c r="B36" s="82">
        <v>18217</v>
      </c>
      <c r="C36" s="82">
        <v>18306</v>
      </c>
      <c r="D36" s="82">
        <v>19144.5</v>
      </c>
      <c r="E36" s="82">
        <v>22089.5</v>
      </c>
      <c r="F36" s="96">
        <v>19838</v>
      </c>
      <c r="G36" s="96">
        <v>19910.5</v>
      </c>
      <c r="H36" s="96">
        <v>20189</v>
      </c>
      <c r="I36" s="96">
        <v>21698.5</v>
      </c>
      <c r="J36" s="96">
        <v>20954.5</v>
      </c>
      <c r="K36" s="96">
        <v>19604</v>
      </c>
      <c r="L36" s="84">
        <f>K36-J36</f>
        <v>-1350.5</v>
      </c>
      <c r="M36" s="85">
        <f>IFERROR((K36-J36)/J36,"n/a")</f>
        <v>-6.4449163664129422E-2</v>
      </c>
      <c r="N36" s="86">
        <f>IFERROR((K36-G36)/G36,"n/a")</f>
        <v>-1.5393887647221315E-2</v>
      </c>
      <c r="O36" s="87">
        <f>IFERROR((K36-B36)/B36,"n/a")</f>
        <v>7.6137673601580941E-2</v>
      </c>
      <c r="P36" s="87"/>
    </row>
    <row r="37" spans="1:16" x14ac:dyDescent="0.2">
      <c r="A37" s="8" t="s">
        <v>2</v>
      </c>
      <c r="B37" s="6">
        <v>945</v>
      </c>
      <c r="C37" s="6">
        <v>785</v>
      </c>
      <c r="D37" s="6">
        <v>793</v>
      </c>
      <c r="E37" s="6">
        <v>815</v>
      </c>
      <c r="F37" s="45">
        <v>915</v>
      </c>
      <c r="G37" s="45">
        <v>1036</v>
      </c>
      <c r="H37" s="45">
        <v>1050</v>
      </c>
      <c r="I37" s="45">
        <v>1230.5</v>
      </c>
      <c r="J37" s="45">
        <v>1203</v>
      </c>
      <c r="K37" s="45">
        <v>879</v>
      </c>
      <c r="L37" s="34">
        <f t="shared" ref="L37:L49" si="15">K37-J37</f>
        <v>-324</v>
      </c>
      <c r="M37" s="24">
        <f t="shared" ref="M37:M49" si="16">IFERROR((K37-J37)/J37,"n/a")</f>
        <v>-0.26932668329177056</v>
      </c>
      <c r="N37" s="12">
        <f>IFERROR((K37-G37)/G37,"n/a")</f>
        <v>-0.15154440154440155</v>
      </c>
      <c r="O37" s="12">
        <f>IFERROR((K37-B37)/B37,"n/a")</f>
        <v>-6.9841269841269843E-2</v>
      </c>
      <c r="P37" s="80"/>
    </row>
    <row r="38" spans="1:16" x14ac:dyDescent="0.2">
      <c r="A38" s="50" t="s">
        <v>3</v>
      </c>
      <c r="B38" s="88">
        <v>2085</v>
      </c>
      <c r="C38" s="88">
        <v>2150</v>
      </c>
      <c r="D38" s="88">
        <v>2165</v>
      </c>
      <c r="E38" s="88">
        <v>2569</v>
      </c>
      <c r="F38" s="55">
        <v>2278</v>
      </c>
      <c r="G38" s="55">
        <v>2549</v>
      </c>
      <c r="H38" s="55">
        <v>2417</v>
      </c>
      <c r="I38" s="55">
        <v>2948</v>
      </c>
      <c r="J38" s="55">
        <v>2899</v>
      </c>
      <c r="K38" s="55">
        <v>2779</v>
      </c>
      <c r="L38" s="52">
        <f t="shared" si="15"/>
        <v>-120</v>
      </c>
      <c r="M38" s="53">
        <f t="shared" si="16"/>
        <v>-4.1393583994480856E-2</v>
      </c>
      <c r="N38" s="70">
        <f t="shared" ref="N38:N40" si="17">IFERROR((K38-G38)/G38,"n/a")</f>
        <v>9.0231463318948602E-2</v>
      </c>
      <c r="O38" s="70">
        <f t="shared" ref="O38:O40" si="18">IFERROR((K38-B38)/B38,"n/a")</f>
        <v>0.33285371702637889</v>
      </c>
      <c r="P38" s="87"/>
    </row>
    <row r="39" spans="1:16" x14ac:dyDescent="0.2">
      <c r="A39" s="8" t="s">
        <v>4</v>
      </c>
      <c r="B39" s="6">
        <v>3782</v>
      </c>
      <c r="C39" s="6">
        <v>4113</v>
      </c>
      <c r="D39" s="6">
        <v>4346.5</v>
      </c>
      <c r="E39" s="6">
        <v>4958</v>
      </c>
      <c r="F39" s="45">
        <v>4493</v>
      </c>
      <c r="G39" s="45">
        <v>4590</v>
      </c>
      <c r="H39" s="45">
        <v>4884</v>
      </c>
      <c r="I39" s="45">
        <v>4983</v>
      </c>
      <c r="J39" s="45">
        <v>5020.5</v>
      </c>
      <c r="K39" s="45">
        <v>4783.5</v>
      </c>
      <c r="L39" s="34">
        <f t="shared" si="15"/>
        <v>-237</v>
      </c>
      <c r="M39" s="24">
        <f t="shared" si="16"/>
        <v>-4.7206453540484014E-2</v>
      </c>
      <c r="N39" s="12">
        <f t="shared" si="17"/>
        <v>4.2156862745098042E-2</v>
      </c>
      <c r="O39" s="12">
        <f t="shared" si="18"/>
        <v>0.26480698043363299</v>
      </c>
      <c r="P39" s="80"/>
    </row>
    <row r="40" spans="1:16" x14ac:dyDescent="0.2">
      <c r="A40" s="50" t="s">
        <v>5</v>
      </c>
      <c r="B40" s="88">
        <v>11405</v>
      </c>
      <c r="C40" s="88">
        <v>11258</v>
      </c>
      <c r="D40" s="88">
        <v>11840</v>
      </c>
      <c r="E40" s="88">
        <v>13747.5</v>
      </c>
      <c r="F40" s="55">
        <v>12152</v>
      </c>
      <c r="G40" s="55">
        <v>11735.5</v>
      </c>
      <c r="H40" s="55">
        <v>11838</v>
      </c>
      <c r="I40" s="55">
        <v>12537</v>
      </c>
      <c r="J40" s="55">
        <v>11832</v>
      </c>
      <c r="K40" s="55">
        <v>11162.5</v>
      </c>
      <c r="L40" s="52">
        <f t="shared" si="15"/>
        <v>-669.5</v>
      </c>
      <c r="M40" s="53">
        <f t="shared" si="16"/>
        <v>-5.6583840432724811E-2</v>
      </c>
      <c r="N40" s="70">
        <f t="shared" si="17"/>
        <v>-4.8826211068978741E-2</v>
      </c>
      <c r="O40" s="70">
        <f t="shared" si="18"/>
        <v>-2.1262604120999562E-2</v>
      </c>
      <c r="P40" s="87"/>
    </row>
    <row r="41" spans="1:16" x14ac:dyDescent="0.2">
      <c r="A41" s="89" t="s">
        <v>109</v>
      </c>
      <c r="B41" s="90">
        <v>6404</v>
      </c>
      <c r="C41" s="90">
        <v>6189.5</v>
      </c>
      <c r="D41" s="90">
        <v>6871</v>
      </c>
      <c r="E41" s="90">
        <v>7887</v>
      </c>
      <c r="F41" s="95">
        <v>8322.5</v>
      </c>
      <c r="G41" s="95">
        <v>9126</v>
      </c>
      <c r="H41" s="95">
        <v>9716.5</v>
      </c>
      <c r="I41" s="95">
        <v>8280.25</v>
      </c>
      <c r="J41" s="95">
        <v>8924.5</v>
      </c>
      <c r="K41" s="95">
        <v>8757</v>
      </c>
      <c r="L41" s="91">
        <f t="shared" si="15"/>
        <v>-167.5</v>
      </c>
      <c r="M41" s="78">
        <f t="shared" si="16"/>
        <v>-1.8768558462658971E-2</v>
      </c>
      <c r="N41" s="80">
        <f>IFERROR((K41-G41)/G41,"n/a")</f>
        <v>-4.0433925049309663E-2</v>
      </c>
      <c r="O41" s="80">
        <f>IFERROR((K41-B41)/B41,"n/a")</f>
        <v>0.36742660836976887</v>
      </c>
      <c r="P41" s="80"/>
    </row>
    <row r="42" spans="1:16" x14ac:dyDescent="0.2">
      <c r="A42" s="50" t="s">
        <v>110</v>
      </c>
      <c r="B42" s="88">
        <v>1758</v>
      </c>
      <c r="C42" s="88">
        <v>1558</v>
      </c>
      <c r="D42" s="88">
        <v>1665.5</v>
      </c>
      <c r="E42" s="88">
        <v>1959</v>
      </c>
      <c r="F42" s="55">
        <v>1623</v>
      </c>
      <c r="G42" s="55">
        <v>1676</v>
      </c>
      <c r="H42" s="55">
        <v>1657</v>
      </c>
      <c r="I42" s="55">
        <v>1835.25</v>
      </c>
      <c r="J42" s="55">
        <v>1975</v>
      </c>
      <c r="K42" s="55">
        <v>2062</v>
      </c>
      <c r="L42" s="52">
        <f t="shared" si="15"/>
        <v>87</v>
      </c>
      <c r="M42" s="53">
        <f t="shared" si="16"/>
        <v>4.4050632911392405E-2</v>
      </c>
      <c r="N42" s="54">
        <f>IFERROR((K42-G42)/G42,"n/a")</f>
        <v>0.23031026252983294</v>
      </c>
      <c r="O42" s="70">
        <f>IFERROR((K42-B42)/B42,"n/a")</f>
        <v>0.17292377701934017</v>
      </c>
      <c r="P42" s="87"/>
    </row>
    <row r="43" spans="1:16" x14ac:dyDescent="0.2">
      <c r="A43" s="8" t="s">
        <v>111</v>
      </c>
      <c r="B43" s="6">
        <v>4317.5</v>
      </c>
      <c r="C43" s="6">
        <v>4355</v>
      </c>
      <c r="D43" s="6">
        <v>4746</v>
      </c>
      <c r="E43" s="6">
        <v>5654</v>
      </c>
      <c r="F43" s="45">
        <v>5740</v>
      </c>
      <c r="G43" s="45">
        <v>6588.5</v>
      </c>
      <c r="H43" s="45">
        <v>6899</v>
      </c>
      <c r="I43" s="45">
        <v>5524</v>
      </c>
      <c r="J43" s="45">
        <v>5283.5</v>
      </c>
      <c r="K43" s="45">
        <v>5397.5</v>
      </c>
      <c r="L43" s="34">
        <f t="shared" si="15"/>
        <v>114</v>
      </c>
      <c r="M43" s="24">
        <f t="shared" si="16"/>
        <v>2.1576606416201381E-2</v>
      </c>
      <c r="N43" s="12">
        <f t="shared" ref="N43:N44" si="19">IFERROR((K43-G43)/G43,"n/a")</f>
        <v>-0.18076952265310769</v>
      </c>
      <c r="O43" s="12">
        <f t="shared" ref="O43:O44" si="20">IFERROR((K43-B43)/B43,"n/a")</f>
        <v>0.25014475969889982</v>
      </c>
      <c r="P43" s="80"/>
    </row>
    <row r="44" spans="1:16" x14ac:dyDescent="0.2">
      <c r="A44" s="50" t="s">
        <v>112</v>
      </c>
      <c r="B44" s="88">
        <v>328.5</v>
      </c>
      <c r="C44" s="88">
        <v>276.5</v>
      </c>
      <c r="D44" s="88">
        <v>459.5</v>
      </c>
      <c r="E44" s="88">
        <v>274</v>
      </c>
      <c r="F44" s="55">
        <v>959.5</v>
      </c>
      <c r="G44" s="55">
        <v>861.5</v>
      </c>
      <c r="H44" s="55">
        <v>1160.5</v>
      </c>
      <c r="I44" s="55">
        <v>921</v>
      </c>
      <c r="J44" s="55">
        <v>1666</v>
      </c>
      <c r="K44" s="55">
        <v>1297.5</v>
      </c>
      <c r="L44" s="52">
        <f t="shared" si="15"/>
        <v>-368.5</v>
      </c>
      <c r="M44" s="53">
        <f t="shared" si="16"/>
        <v>-0.22118847539015607</v>
      </c>
      <c r="N44" s="54">
        <f t="shared" si="19"/>
        <v>0.506094022054556</v>
      </c>
      <c r="O44" s="70">
        <f t="shared" si="20"/>
        <v>2.9497716894977168</v>
      </c>
      <c r="P44" s="87"/>
    </row>
    <row r="45" spans="1:16" x14ac:dyDescent="0.2">
      <c r="A45" s="89" t="s">
        <v>117</v>
      </c>
      <c r="B45" s="90">
        <v>994.5</v>
      </c>
      <c r="C45" s="90">
        <v>801.5</v>
      </c>
      <c r="D45" s="90">
        <v>908</v>
      </c>
      <c r="E45" s="90">
        <v>614</v>
      </c>
      <c r="F45" s="95">
        <v>541.5</v>
      </c>
      <c r="G45" s="95">
        <v>693</v>
      </c>
      <c r="H45" s="95">
        <v>772</v>
      </c>
      <c r="I45" s="95">
        <v>578.5</v>
      </c>
      <c r="J45" s="95">
        <v>640.75</v>
      </c>
      <c r="K45" s="95">
        <v>656</v>
      </c>
      <c r="L45" s="91">
        <f t="shared" si="15"/>
        <v>15.25</v>
      </c>
      <c r="M45" s="78">
        <f t="shared" si="16"/>
        <v>2.3800234100663287E-2</v>
      </c>
      <c r="N45" s="80">
        <f>IFERROR((K45-G45)/G45,"n/a")</f>
        <v>-5.3391053391053392E-2</v>
      </c>
      <c r="O45" s="80">
        <f>IFERROR((K45-B45)/B45,"n/a")</f>
        <v>-0.34037204625439921</v>
      </c>
      <c r="P45" s="80"/>
    </row>
    <row r="46" spans="1:16" x14ac:dyDescent="0.2">
      <c r="A46" s="50" t="s">
        <v>16</v>
      </c>
      <c r="B46" s="88">
        <v>379</v>
      </c>
      <c r="C46" s="88">
        <v>251.5</v>
      </c>
      <c r="D46" s="88">
        <v>366</v>
      </c>
      <c r="E46" s="88">
        <v>243</v>
      </c>
      <c r="F46" s="55">
        <v>283</v>
      </c>
      <c r="G46" s="55">
        <v>414.5</v>
      </c>
      <c r="H46" s="55">
        <v>358</v>
      </c>
      <c r="I46" s="55">
        <v>269.5</v>
      </c>
      <c r="J46" s="55">
        <v>310</v>
      </c>
      <c r="K46" s="55">
        <v>327</v>
      </c>
      <c r="L46" s="52">
        <f t="shared" si="15"/>
        <v>17</v>
      </c>
      <c r="M46" s="53">
        <f t="shared" si="16"/>
        <v>5.4838709677419356E-2</v>
      </c>
      <c r="N46" s="54">
        <f>IFERROR((K46-G46)/G46,"n/a")</f>
        <v>-0.21109770808202655</v>
      </c>
      <c r="O46" s="70">
        <f>IFERROR((K46-B46)/B46,"n/a")</f>
        <v>-0.13720316622691292</v>
      </c>
      <c r="P46" s="87"/>
    </row>
    <row r="47" spans="1:16" x14ac:dyDescent="0.2">
      <c r="A47" s="8" t="s">
        <v>17</v>
      </c>
      <c r="B47" s="6">
        <v>150.5</v>
      </c>
      <c r="C47" s="6">
        <v>154</v>
      </c>
      <c r="D47" s="6">
        <v>161</v>
      </c>
      <c r="E47" s="6">
        <v>42</v>
      </c>
      <c r="F47" s="45">
        <v>50.5</v>
      </c>
      <c r="G47" s="45">
        <v>48.5</v>
      </c>
      <c r="H47" s="45">
        <v>52.5</v>
      </c>
      <c r="I47" s="45">
        <v>21</v>
      </c>
      <c r="J47" s="45">
        <v>65.75</v>
      </c>
      <c r="K47" s="45">
        <v>16</v>
      </c>
      <c r="L47" s="34">
        <f t="shared" si="15"/>
        <v>-49.75</v>
      </c>
      <c r="M47" s="24">
        <f t="shared" si="16"/>
        <v>-0.75665399239543729</v>
      </c>
      <c r="N47" s="12">
        <f t="shared" ref="N47:N49" si="21">IFERROR((K47-G47)/G47,"n/a")</f>
        <v>-0.67010309278350511</v>
      </c>
      <c r="O47" s="12">
        <f t="shared" ref="O47:O49" si="22">IFERROR((K47-B47)/B47,"n/a")</f>
        <v>-0.89368770764119598</v>
      </c>
      <c r="P47" s="80"/>
    </row>
    <row r="48" spans="1:16" x14ac:dyDescent="0.2">
      <c r="A48" s="50" t="s">
        <v>18</v>
      </c>
      <c r="B48" s="88">
        <v>45</v>
      </c>
      <c r="C48" s="88">
        <v>32</v>
      </c>
      <c r="D48" s="88">
        <v>17</v>
      </c>
      <c r="E48" s="88">
        <v>23</v>
      </c>
      <c r="F48" s="55">
        <v>16</v>
      </c>
      <c r="G48" s="55">
        <v>15</v>
      </c>
      <c r="H48" s="55">
        <v>74.5</v>
      </c>
      <c r="I48" s="55">
        <v>114</v>
      </c>
      <c r="J48" s="55">
        <v>161</v>
      </c>
      <c r="K48" s="55">
        <v>140</v>
      </c>
      <c r="L48" s="52">
        <f t="shared" si="15"/>
        <v>-21</v>
      </c>
      <c r="M48" s="53">
        <f t="shared" si="16"/>
        <v>-0.13043478260869565</v>
      </c>
      <c r="N48" s="54">
        <f t="shared" si="21"/>
        <v>8.3333333333333339</v>
      </c>
      <c r="O48" s="70">
        <f t="shared" si="22"/>
        <v>2.1111111111111112</v>
      </c>
      <c r="P48" s="87"/>
    </row>
    <row r="49" spans="1:18" x14ac:dyDescent="0.2">
      <c r="A49" s="8" t="s">
        <v>19</v>
      </c>
      <c r="B49" s="6">
        <v>420</v>
      </c>
      <c r="C49" s="6">
        <v>364</v>
      </c>
      <c r="D49" s="6">
        <v>364</v>
      </c>
      <c r="E49" s="6">
        <v>306</v>
      </c>
      <c r="F49" s="45">
        <v>192</v>
      </c>
      <c r="G49" s="45">
        <v>215</v>
      </c>
      <c r="H49" s="45">
        <v>287</v>
      </c>
      <c r="I49" s="45">
        <v>174</v>
      </c>
      <c r="J49" s="45">
        <v>104</v>
      </c>
      <c r="K49" s="45">
        <v>173</v>
      </c>
      <c r="L49" s="34">
        <f t="shared" si="15"/>
        <v>69</v>
      </c>
      <c r="M49" s="24">
        <f t="shared" si="16"/>
        <v>0.66346153846153844</v>
      </c>
      <c r="N49" s="12">
        <f t="shared" si="21"/>
        <v>-0.19534883720930232</v>
      </c>
      <c r="O49" s="12">
        <f t="shared" si="22"/>
        <v>-0.58809523809523812</v>
      </c>
      <c r="P49" s="80"/>
    </row>
    <row r="50" spans="1:18" x14ac:dyDescent="0.2">
      <c r="B50" s="9">
        <f t="shared" ref="B50:K50" si="23">SUM(B51:B56)</f>
        <v>1</v>
      </c>
      <c r="C50" s="9">
        <f t="shared" si="23"/>
        <v>1</v>
      </c>
      <c r="D50" s="9">
        <f t="shared" si="23"/>
        <v>1</v>
      </c>
      <c r="E50" s="9">
        <f t="shared" si="23"/>
        <v>1</v>
      </c>
      <c r="F50" s="9">
        <f t="shared" si="23"/>
        <v>0.99999999999999989</v>
      </c>
      <c r="G50" s="9">
        <f t="shared" si="23"/>
        <v>1</v>
      </c>
      <c r="H50" s="9">
        <f t="shared" si="23"/>
        <v>1</v>
      </c>
      <c r="I50" s="9">
        <f t="shared" si="23"/>
        <v>1</v>
      </c>
      <c r="J50" s="9">
        <f t="shared" si="23"/>
        <v>1</v>
      </c>
      <c r="K50" s="9">
        <f t="shared" si="23"/>
        <v>1</v>
      </c>
      <c r="L50" s="18" t="s">
        <v>42</v>
      </c>
      <c r="M50" s="23"/>
      <c r="N50" s="11"/>
      <c r="O50" s="11"/>
      <c r="P50" s="19"/>
    </row>
    <row r="51" spans="1:18" x14ac:dyDescent="0.2">
      <c r="A51" s="50" t="s">
        <v>2</v>
      </c>
      <c r="B51" s="56">
        <f t="shared" ref="B51:K51" si="24">B37/B$35</f>
        <v>3.6891725712947236E-2</v>
      </c>
      <c r="C51" s="56">
        <f t="shared" si="24"/>
        <v>3.1031347590623395E-2</v>
      </c>
      <c r="D51" s="56">
        <f t="shared" si="24"/>
        <v>2.9453822868497782E-2</v>
      </c>
      <c r="E51" s="56">
        <f t="shared" si="24"/>
        <v>2.6642258217420441E-2</v>
      </c>
      <c r="F51" s="56">
        <f t="shared" si="24"/>
        <v>3.1879311546233711E-2</v>
      </c>
      <c r="G51" s="56">
        <f t="shared" si="24"/>
        <v>3.4847542003733668E-2</v>
      </c>
      <c r="H51" s="56">
        <f t="shared" si="24"/>
        <v>3.4227039361095266E-2</v>
      </c>
      <c r="I51" s="56">
        <f t="shared" si="24"/>
        <v>4.0268676009784912E-2</v>
      </c>
      <c r="J51" s="56">
        <f t="shared" si="24"/>
        <v>3.9417098763915172E-2</v>
      </c>
      <c r="K51" s="56">
        <f t="shared" si="24"/>
        <v>3.0292587104111382E-2</v>
      </c>
      <c r="L51" s="57"/>
      <c r="M51" s="53">
        <f>IFERROR((K51-J51),"n/a")</f>
        <v>-9.1245116598037898E-3</v>
      </c>
      <c r="N51" s="54">
        <f>IFERROR((K51-G51),"n/a")</f>
        <v>-4.5549548996222863E-3</v>
      </c>
      <c r="O51" s="54">
        <f>IFERROR((K51-B51),"n/a")</f>
        <v>-6.5991386088358542E-3</v>
      </c>
      <c r="P51" s="54"/>
    </row>
    <row r="52" spans="1:18" x14ac:dyDescent="0.2">
      <c r="A52" s="8" t="s">
        <v>3</v>
      </c>
      <c r="B52" s="10">
        <f>B38/B$35</f>
        <v>8.1396029747613743E-2</v>
      </c>
      <c r="C52" s="10">
        <f t="shared" ref="C52:K55" si="25">C38/C$35</f>
        <v>8.4990315057121402E-2</v>
      </c>
      <c r="D52" s="10">
        <f t="shared" si="25"/>
        <v>8.0413022081081587E-2</v>
      </c>
      <c r="E52" s="10">
        <f t="shared" si="25"/>
        <v>8.3980320687795235E-2</v>
      </c>
      <c r="F52" s="10">
        <f t="shared" si="25"/>
        <v>7.9367291477945787E-2</v>
      </c>
      <c r="G52" s="10">
        <f t="shared" si="25"/>
        <v>8.5739753443549338E-2</v>
      </c>
      <c r="H52" s="10">
        <f t="shared" si="25"/>
        <v>7.8787384891206916E-2</v>
      </c>
      <c r="I52" s="10">
        <f t="shared" si="25"/>
        <v>9.6474650042134028E-2</v>
      </c>
      <c r="J52" s="10">
        <f t="shared" si="25"/>
        <v>9.4987671917364985E-2</v>
      </c>
      <c r="K52" s="10">
        <f t="shared" si="25"/>
        <v>9.5771444325740085E-2</v>
      </c>
      <c r="L52" s="26"/>
      <c r="M52" s="24">
        <f t="shared" ref="M52:M56" si="26">IFERROR((K52-J52),"n/a")</f>
        <v>7.8377240837509965E-4</v>
      </c>
      <c r="N52" s="12">
        <f t="shared" ref="N52:N56" si="27">IFERROR((K52-G52),"n/a")</f>
        <v>1.0031690882190747E-2</v>
      </c>
      <c r="O52" s="12">
        <f t="shared" ref="O52:O56" si="28">IFERROR((K52-B52),"n/a")</f>
        <v>1.4375414578126341E-2</v>
      </c>
      <c r="P52" s="12"/>
    </row>
    <row r="53" spans="1:18" x14ac:dyDescent="0.2">
      <c r="A53" s="50" t="s">
        <v>4</v>
      </c>
      <c r="B53" s="56">
        <f>B39/B$35</f>
        <v>0.14764498057816555</v>
      </c>
      <c r="C53" s="56">
        <f t="shared" si="25"/>
        <v>0.16258844922322804</v>
      </c>
      <c r="D53" s="56">
        <f t="shared" si="25"/>
        <v>0.16143889167455941</v>
      </c>
      <c r="E53" s="56">
        <f t="shared" si="25"/>
        <v>0.16207646164658962</v>
      </c>
      <c r="F53" s="56">
        <f t="shared" si="25"/>
        <v>0.15653961396418367</v>
      </c>
      <c r="G53" s="56">
        <f t="shared" si="25"/>
        <v>0.1543921021207891</v>
      </c>
      <c r="H53" s="56">
        <f t="shared" si="25"/>
        <v>0.15920462879960884</v>
      </c>
      <c r="I53" s="56">
        <f t="shared" si="25"/>
        <v>0.16307095697420415</v>
      </c>
      <c r="J53" s="56">
        <f t="shared" si="25"/>
        <v>0.16450003686137665</v>
      </c>
      <c r="K53" s="56">
        <f t="shared" si="25"/>
        <v>0.16485163869455835</v>
      </c>
      <c r="L53" s="57"/>
      <c r="M53" s="53">
        <f t="shared" si="26"/>
        <v>3.5160183318169724E-4</v>
      </c>
      <c r="N53" s="54">
        <f t="shared" si="27"/>
        <v>1.0459536573769246E-2</v>
      </c>
      <c r="O53" s="54">
        <f t="shared" si="28"/>
        <v>1.7206658116392798E-2</v>
      </c>
      <c r="P53" s="54"/>
    </row>
    <row r="54" spans="1:18" x14ac:dyDescent="0.2">
      <c r="A54" s="8" t="s">
        <v>5</v>
      </c>
      <c r="B54" s="10">
        <f>B40/B$35</f>
        <v>0.44523823466260665</v>
      </c>
      <c r="C54" s="10">
        <f t="shared" si="25"/>
        <v>0.44503300786654543</v>
      </c>
      <c r="D54" s="10">
        <f t="shared" si="25"/>
        <v>0.43976451798614591</v>
      </c>
      <c r="E54" s="10">
        <f t="shared" si="25"/>
        <v>0.44940422680243869</v>
      </c>
      <c r="F54" s="10">
        <f t="shared" si="25"/>
        <v>0.42338512995610061</v>
      </c>
      <c r="G54" s="10">
        <f t="shared" si="25"/>
        <v>0.39474259573823978</v>
      </c>
      <c r="H54" s="10">
        <f t="shared" si="25"/>
        <v>0.38588542091109118</v>
      </c>
      <c r="I54" s="10">
        <f t="shared" si="25"/>
        <v>0.41027906634268463</v>
      </c>
      <c r="J54" s="10">
        <f t="shared" si="25"/>
        <v>0.38768338534883151</v>
      </c>
      <c r="K54" s="10">
        <f t="shared" si="25"/>
        <v>0.38468828617706863</v>
      </c>
      <c r="L54" s="26"/>
      <c r="M54" s="24">
        <f t="shared" si="26"/>
        <v>-2.9950991717628828E-3</v>
      </c>
      <c r="N54" s="12">
        <f t="shared" si="27"/>
        <v>-1.0054309561171149E-2</v>
      </c>
      <c r="O54" s="12">
        <f t="shared" si="28"/>
        <v>-6.0549948485538019E-2</v>
      </c>
      <c r="P54" s="12"/>
    </row>
    <row r="55" spans="1:18" x14ac:dyDescent="0.2">
      <c r="A55" s="50" t="s">
        <v>6</v>
      </c>
      <c r="B55" s="56">
        <f>B41/B$35</f>
        <v>0.25000487985789854</v>
      </c>
      <c r="C55" s="56">
        <f t="shared" si="25"/>
        <v>0.24467328141676878</v>
      </c>
      <c r="D55" s="56">
        <f t="shared" si="25"/>
        <v>0.25520456107118317</v>
      </c>
      <c r="E55" s="56">
        <f t="shared" si="25"/>
        <v>0.25782514179238653</v>
      </c>
      <c r="F55" s="56">
        <f t="shared" si="25"/>
        <v>0.28996237196014213</v>
      </c>
      <c r="G55" s="56">
        <f t="shared" si="25"/>
        <v>0.30696782656956895</v>
      </c>
      <c r="H55" s="56">
        <f t="shared" si="25"/>
        <v>0.31673050281150683</v>
      </c>
      <c r="I55" s="56">
        <f t="shared" si="25"/>
        <v>0.27097497320603131</v>
      </c>
      <c r="J55" s="56">
        <f t="shared" si="25"/>
        <v>0.29241720525233661</v>
      </c>
      <c r="K55" s="56">
        <f t="shared" si="25"/>
        <v>0.30178860667884344</v>
      </c>
      <c r="L55" s="57"/>
      <c r="M55" s="53">
        <f t="shared" si="26"/>
        <v>9.3714014265068313E-3</v>
      </c>
      <c r="N55" s="54">
        <f t="shared" si="27"/>
        <v>-5.179219890725506E-3</v>
      </c>
      <c r="O55" s="54">
        <f t="shared" si="28"/>
        <v>5.1783726820944898E-2</v>
      </c>
      <c r="P55" s="54"/>
    </row>
    <row r="56" spans="1:18" x14ac:dyDescent="0.2">
      <c r="A56" s="8" t="s">
        <v>117</v>
      </c>
      <c r="B56" s="10">
        <f t="shared" ref="B56:K56" si="29">B45/B$35</f>
        <v>3.8824149440768285E-2</v>
      </c>
      <c r="C56" s="10">
        <f t="shared" si="29"/>
        <v>3.1683598845712931E-2</v>
      </c>
      <c r="D56" s="10">
        <f t="shared" si="29"/>
        <v>3.3725184318532136E-2</v>
      </c>
      <c r="E56" s="10">
        <f t="shared" si="29"/>
        <v>2.0071590853369511E-2</v>
      </c>
      <c r="F56" s="10">
        <f t="shared" si="29"/>
        <v>1.8866281095394049E-2</v>
      </c>
      <c r="G56" s="10">
        <f t="shared" si="29"/>
        <v>2.3310180124119142E-2</v>
      </c>
      <c r="H56" s="10">
        <f t="shared" si="29"/>
        <v>2.5165023225490996E-2</v>
      </c>
      <c r="I56" s="10">
        <f t="shared" si="29"/>
        <v>1.893167742516097E-2</v>
      </c>
      <c r="J56" s="10">
        <f t="shared" si="29"/>
        <v>2.0994601856175101E-2</v>
      </c>
      <c r="K56" s="10">
        <f t="shared" si="29"/>
        <v>2.2607437019678121E-2</v>
      </c>
      <c r="L56" s="26"/>
      <c r="M56" s="24">
        <f t="shared" si="26"/>
        <v>1.6128351635030201E-3</v>
      </c>
      <c r="N56" s="12">
        <f t="shared" si="27"/>
        <v>-7.0274310444102053E-4</v>
      </c>
      <c r="O56" s="12">
        <f t="shared" si="28"/>
        <v>-1.6216712421090164E-2</v>
      </c>
      <c r="P56" s="12"/>
    </row>
    <row r="57" spans="1:18" x14ac:dyDescent="0.2">
      <c r="A57" t="s">
        <v>96</v>
      </c>
      <c r="C57" s="10"/>
      <c r="D57" s="10"/>
      <c r="E57" s="10"/>
      <c r="F57" s="10"/>
      <c r="G57" s="10"/>
      <c r="H57" s="10"/>
      <c r="I57" s="10"/>
      <c r="J57" s="10"/>
      <c r="K57" s="10"/>
      <c r="L57" s="26"/>
      <c r="M57" s="24"/>
      <c r="N57" s="12"/>
      <c r="O57" s="12"/>
      <c r="P57" s="12"/>
    </row>
    <row r="58" spans="1:18" x14ac:dyDescent="0.2">
      <c r="A58" t="s">
        <v>118</v>
      </c>
      <c r="O58" s="12"/>
      <c r="P58" s="12"/>
    </row>
    <row r="59" spans="1:18" x14ac:dyDescent="0.2">
      <c r="O59" s="12"/>
      <c r="P59" s="12"/>
    </row>
    <row r="60" spans="1:18" x14ac:dyDescent="0.2">
      <c r="A60" s="2"/>
      <c r="B60" s="3"/>
      <c r="C60" s="3" t="s">
        <v>115</v>
      </c>
      <c r="D60" s="3"/>
      <c r="E60" s="3"/>
      <c r="F60" s="3"/>
      <c r="G60" s="3"/>
      <c r="H60" s="3"/>
      <c r="I60" s="3"/>
      <c r="J60" s="3"/>
      <c r="K60" s="3"/>
      <c r="L60" s="74" t="s">
        <v>100</v>
      </c>
      <c r="M60" s="13" t="s">
        <v>101</v>
      </c>
      <c r="N60" s="3" t="s">
        <v>102</v>
      </c>
      <c r="O60" s="11"/>
      <c r="P60" s="13" t="s">
        <v>103</v>
      </c>
    </row>
    <row r="61" spans="1:18" x14ac:dyDescent="0.2">
      <c r="A61" s="4" t="s">
        <v>0</v>
      </c>
      <c r="B61" s="4">
        <v>2017</v>
      </c>
      <c r="C61" s="75">
        <v>2018</v>
      </c>
      <c r="D61" s="75">
        <v>2019</v>
      </c>
      <c r="E61" s="75">
        <v>2020</v>
      </c>
      <c r="F61" s="48" t="s">
        <v>95</v>
      </c>
      <c r="G61" s="75">
        <v>2022</v>
      </c>
      <c r="H61" s="75">
        <v>2023</v>
      </c>
      <c r="I61" s="75">
        <v>2024</v>
      </c>
      <c r="J61" s="75">
        <v>2025</v>
      </c>
      <c r="K61" s="75">
        <v>2026</v>
      </c>
      <c r="L61" s="20" t="s">
        <v>104</v>
      </c>
      <c r="M61" s="21"/>
      <c r="N61" s="22" t="s">
        <v>105</v>
      </c>
      <c r="O61" s="22" t="s">
        <v>106</v>
      </c>
      <c r="P61" s="75" t="s">
        <v>107</v>
      </c>
    </row>
    <row r="62" spans="1:18" x14ac:dyDescent="0.2">
      <c r="A62" s="5" t="s">
        <v>78</v>
      </c>
      <c r="B62" s="45">
        <v>2839.79</v>
      </c>
      <c r="C62" s="45">
        <v>2771.58</v>
      </c>
      <c r="D62" s="45">
        <v>2957.15</v>
      </c>
      <c r="E62" s="45">
        <v>3361.96</v>
      </c>
      <c r="F62" s="45">
        <v>3196.08</v>
      </c>
      <c r="G62" s="45">
        <v>3322.83</v>
      </c>
      <c r="H62" s="45">
        <v>3429.17</v>
      </c>
      <c r="I62" s="45">
        <v>3292.29</v>
      </c>
      <c r="J62" s="45">
        <v>3340.17</v>
      </c>
      <c r="K62" s="45">
        <v>3192.5</v>
      </c>
      <c r="L62" s="34">
        <f t="shared" ref="L62:L71" si="30">K62-J62</f>
        <v>-147.67000000000007</v>
      </c>
      <c r="M62" s="24">
        <f>IFERROR((K62-J62)/J62,"n/a")</f>
        <v>-4.4210324624195795E-2</v>
      </c>
      <c r="N62" s="12">
        <f>IFERROR((K62-G62)/G62,"n/a")</f>
        <v>-3.9222590382294586E-2</v>
      </c>
      <c r="O62" s="12">
        <f>IFERROR((K62-B62)/B62,"n/a")</f>
        <v>0.12420284598509046</v>
      </c>
      <c r="P62" s="12"/>
      <c r="Q62" s="12"/>
      <c r="R62" s="12"/>
    </row>
    <row r="63" spans="1:18" x14ac:dyDescent="0.2">
      <c r="A63" s="50" t="s">
        <v>43</v>
      </c>
      <c r="B63" s="55">
        <v>1772.46</v>
      </c>
      <c r="C63" s="55">
        <v>1740</v>
      </c>
      <c r="D63" s="55">
        <v>1811.98</v>
      </c>
      <c r="E63" s="55">
        <v>2047.46</v>
      </c>
      <c r="F63" s="55">
        <v>1809</v>
      </c>
      <c r="G63" s="55">
        <v>1801.83</v>
      </c>
      <c r="H63" s="55">
        <v>1809.75</v>
      </c>
      <c r="I63" s="55">
        <v>1912.25</v>
      </c>
      <c r="J63" s="55">
        <v>1852.75</v>
      </c>
      <c r="K63" s="55">
        <v>1733</v>
      </c>
      <c r="L63" s="52">
        <f t="shared" si="30"/>
        <v>-119.75</v>
      </c>
      <c r="M63" s="53">
        <f>IFERROR((K63-J63)/J63,"n/a")</f>
        <v>-6.4633652678450948E-2</v>
      </c>
      <c r="N63" s="70">
        <f t="shared" ref="N63:N64" si="31">IFERROR((K63-G63)/G63,"n/a")</f>
        <v>-3.8200052169183513E-2</v>
      </c>
      <c r="O63" s="70">
        <f t="shared" ref="O63:O64" si="32">IFERROR((K63-B63)/B63,"n/a")</f>
        <v>-2.2262843731311304E-2</v>
      </c>
      <c r="P63" s="70"/>
      <c r="Q63" s="12"/>
      <c r="R63" s="12"/>
    </row>
    <row r="64" spans="1:18" x14ac:dyDescent="0.2">
      <c r="A64" s="8" t="s">
        <v>7</v>
      </c>
      <c r="B64" s="45">
        <v>1067.33</v>
      </c>
      <c r="C64" s="45">
        <v>1031.58</v>
      </c>
      <c r="D64" s="45">
        <v>1145.17</v>
      </c>
      <c r="E64" s="45">
        <v>1314.5</v>
      </c>
      <c r="F64" s="45">
        <v>1387.08</v>
      </c>
      <c r="G64" s="45">
        <v>1521</v>
      </c>
      <c r="H64" s="45">
        <v>1619.42</v>
      </c>
      <c r="I64" s="45">
        <v>1380.04</v>
      </c>
      <c r="J64" s="45">
        <v>1487.42</v>
      </c>
      <c r="K64" s="45">
        <v>1459.5</v>
      </c>
      <c r="L64" s="34">
        <f t="shared" si="30"/>
        <v>-27.920000000000073</v>
      </c>
      <c r="M64" s="24">
        <f>IFERROR((K64-J64)/J64,"n/a")</f>
        <v>-1.8770757418886442E-2</v>
      </c>
      <c r="N64" s="12">
        <f t="shared" si="31"/>
        <v>-4.0433925049309663E-2</v>
      </c>
      <c r="O64" s="12">
        <f t="shared" si="32"/>
        <v>0.36743087892217036</v>
      </c>
      <c r="P64" s="12"/>
      <c r="Q64" s="12"/>
      <c r="R64" s="12"/>
    </row>
    <row r="65" spans="1:18" x14ac:dyDescent="0.2">
      <c r="A65" s="8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25"/>
      <c r="M65" s="23"/>
      <c r="N65" s="19"/>
      <c r="O65" s="19"/>
      <c r="P65" s="19"/>
      <c r="Q65" s="19"/>
    </row>
    <row r="66" spans="1:18" x14ac:dyDescent="0.2">
      <c r="A66" s="50" t="s">
        <v>2</v>
      </c>
      <c r="B66" s="55">
        <v>94</v>
      </c>
      <c r="C66" s="55">
        <v>73.42</v>
      </c>
      <c r="D66" s="55">
        <v>72.5</v>
      </c>
      <c r="E66" s="55">
        <v>71.67</v>
      </c>
      <c r="F66" s="55">
        <v>87.25</v>
      </c>
      <c r="G66" s="55">
        <v>100</v>
      </c>
      <c r="H66" s="55">
        <v>90.42</v>
      </c>
      <c r="I66" s="55">
        <v>109.46</v>
      </c>
      <c r="J66" s="55">
        <v>103.75</v>
      </c>
      <c r="K66" s="55">
        <v>77.58</v>
      </c>
      <c r="L66" s="52">
        <f>K66-J66</f>
        <v>-26.17</v>
      </c>
      <c r="M66" s="53">
        <f t="shared" ref="M66:M71" si="33">IFERROR((K66-J66)/J66,"n/a")</f>
        <v>-0.25224096385542172</v>
      </c>
      <c r="N66" s="54">
        <f>IFERROR((K66-G66)/G66,"n/a")</f>
        <v>-0.22420000000000001</v>
      </c>
      <c r="O66" s="54">
        <f>IFERROR((K66-B66)/B66,"n/a")</f>
        <v>-0.1746808510638298</v>
      </c>
      <c r="P66" s="54"/>
      <c r="Q66" s="12"/>
      <c r="R66" s="12"/>
    </row>
    <row r="67" spans="1:18" x14ac:dyDescent="0.2">
      <c r="A67" s="8" t="s">
        <v>3</v>
      </c>
      <c r="B67" s="45">
        <v>196.58</v>
      </c>
      <c r="C67" s="45">
        <v>200.83</v>
      </c>
      <c r="D67" s="45">
        <v>194.33</v>
      </c>
      <c r="E67" s="45">
        <v>233.25</v>
      </c>
      <c r="F67" s="45">
        <v>203.92</v>
      </c>
      <c r="G67" s="45">
        <v>224.67</v>
      </c>
      <c r="H67" s="45">
        <v>212.33</v>
      </c>
      <c r="I67" s="45">
        <v>253.42</v>
      </c>
      <c r="J67" s="45">
        <v>250.25</v>
      </c>
      <c r="K67" s="45">
        <v>237.83</v>
      </c>
      <c r="L67" s="34">
        <f t="shared" si="30"/>
        <v>-12.419999999999987</v>
      </c>
      <c r="M67" s="24">
        <f t="shared" si="33"/>
        <v>-4.9630369630369583E-2</v>
      </c>
      <c r="N67" s="12">
        <f t="shared" ref="N67:N71" si="34">IFERROR((K67-G67)/G67,"n/a")</f>
        <v>5.8574798593492794E-2</v>
      </c>
      <c r="O67" s="12">
        <f t="shared" ref="O67:O71" si="35">IFERROR((K67-B67)/B67,"n/a")</f>
        <v>0.20983823379794483</v>
      </c>
      <c r="P67" s="12"/>
      <c r="Q67" s="12"/>
      <c r="R67" s="12"/>
    </row>
    <row r="68" spans="1:18" x14ac:dyDescent="0.2">
      <c r="A68" s="50" t="s">
        <v>4</v>
      </c>
      <c r="B68" s="55">
        <v>352.83</v>
      </c>
      <c r="C68" s="55">
        <v>379.33</v>
      </c>
      <c r="D68" s="55">
        <v>389.21</v>
      </c>
      <c r="E68" s="55">
        <v>442</v>
      </c>
      <c r="F68" s="55">
        <v>400.75</v>
      </c>
      <c r="G68" s="55">
        <v>398.58</v>
      </c>
      <c r="H68" s="55">
        <v>422.33</v>
      </c>
      <c r="I68" s="55">
        <v>429.08</v>
      </c>
      <c r="J68" s="55">
        <v>433.63</v>
      </c>
      <c r="K68" s="55">
        <v>409.54</v>
      </c>
      <c r="L68" s="52">
        <f t="shared" si="30"/>
        <v>-24.089999999999975</v>
      </c>
      <c r="M68" s="53">
        <f t="shared" si="33"/>
        <v>-5.5554274381384994E-2</v>
      </c>
      <c r="N68" s="54">
        <f t="shared" si="34"/>
        <v>2.7497616538712522E-2</v>
      </c>
      <c r="O68" s="54">
        <f t="shared" si="35"/>
        <v>0.16072896295666481</v>
      </c>
      <c r="P68" s="54"/>
      <c r="Q68" s="12"/>
      <c r="R68" s="12"/>
    </row>
    <row r="69" spans="1:18" x14ac:dyDescent="0.2">
      <c r="A69" s="8" t="s">
        <v>5</v>
      </c>
      <c r="B69" s="45">
        <v>1032.54</v>
      </c>
      <c r="C69" s="45">
        <v>1004.54</v>
      </c>
      <c r="D69" s="45">
        <v>1067.25</v>
      </c>
      <c r="E69" s="45">
        <v>1244.83</v>
      </c>
      <c r="F69" s="45">
        <v>1066.75</v>
      </c>
      <c r="G69" s="45">
        <v>1016.04</v>
      </c>
      <c r="H69" s="45">
        <v>1015.5</v>
      </c>
      <c r="I69" s="45">
        <v>1070.33</v>
      </c>
      <c r="J69" s="45">
        <v>1007.5</v>
      </c>
      <c r="K69" s="45">
        <v>951.08</v>
      </c>
      <c r="L69" s="34">
        <f t="shared" si="30"/>
        <v>-56.419999999999959</v>
      </c>
      <c r="M69" s="24">
        <f t="shared" si="33"/>
        <v>-5.599999999999996E-2</v>
      </c>
      <c r="N69" s="12">
        <f t="shared" si="34"/>
        <v>-6.393449076807993E-2</v>
      </c>
      <c r="O69" s="12">
        <f t="shared" si="35"/>
        <v>-7.8892827396517248E-2</v>
      </c>
      <c r="P69" s="12"/>
      <c r="Q69" s="12"/>
      <c r="R69" s="12"/>
    </row>
    <row r="70" spans="1:18" x14ac:dyDescent="0.2">
      <c r="A70" s="50" t="s">
        <v>6</v>
      </c>
      <c r="B70" s="55">
        <v>1067.33</v>
      </c>
      <c r="C70" s="55">
        <v>1031.58</v>
      </c>
      <c r="D70" s="55">
        <v>1145.17</v>
      </c>
      <c r="E70" s="55">
        <v>1314.5</v>
      </c>
      <c r="F70" s="55">
        <v>1387.08</v>
      </c>
      <c r="G70" s="55">
        <v>1521</v>
      </c>
      <c r="H70" s="55">
        <v>1619.42</v>
      </c>
      <c r="I70" s="55">
        <v>1380.04</v>
      </c>
      <c r="J70" s="55">
        <v>1487.42</v>
      </c>
      <c r="K70" s="55">
        <v>1459.5</v>
      </c>
      <c r="L70" s="52">
        <f t="shared" si="30"/>
        <v>-27.920000000000073</v>
      </c>
      <c r="M70" s="53">
        <f t="shared" si="33"/>
        <v>-1.8770757418886442E-2</v>
      </c>
      <c r="N70" s="54">
        <f t="shared" si="34"/>
        <v>-4.0433925049309663E-2</v>
      </c>
      <c r="O70" s="54">
        <f t="shared" si="35"/>
        <v>0.36743087892217036</v>
      </c>
      <c r="P70" s="54"/>
      <c r="Q70" s="12"/>
      <c r="R70" s="12"/>
    </row>
    <row r="71" spans="1:18" x14ac:dyDescent="0.2">
      <c r="A71" s="8" t="s">
        <v>88</v>
      </c>
      <c r="B71" s="45">
        <v>96.5</v>
      </c>
      <c r="C71" s="45">
        <v>81.87</v>
      </c>
      <c r="D71" s="45">
        <v>88.69</v>
      </c>
      <c r="E71" s="45">
        <v>55.71</v>
      </c>
      <c r="F71" s="45">
        <v>50.33</v>
      </c>
      <c r="G71" s="45">
        <v>62.54</v>
      </c>
      <c r="H71" s="45">
        <v>69.17</v>
      </c>
      <c r="I71" s="45">
        <v>49.96</v>
      </c>
      <c r="J71" s="45">
        <v>57.63</v>
      </c>
      <c r="K71" s="45">
        <v>56.96</v>
      </c>
      <c r="L71" s="34">
        <f t="shared" si="30"/>
        <v>-0.67000000000000171</v>
      </c>
      <c r="M71" s="24">
        <f t="shared" si="33"/>
        <v>-1.1625889293770635E-2</v>
      </c>
      <c r="N71" s="12">
        <f t="shared" si="34"/>
        <v>-8.9222897345698729E-2</v>
      </c>
      <c r="O71" s="12">
        <f t="shared" si="35"/>
        <v>-0.40974093264248701</v>
      </c>
      <c r="P71" s="12"/>
      <c r="Q71" s="12"/>
      <c r="R71" s="12"/>
    </row>
    <row r="72" spans="1:18" x14ac:dyDescent="0.2">
      <c r="A72" t="s">
        <v>86</v>
      </c>
    </row>
    <row r="73" spans="1:18" x14ac:dyDescent="0.2">
      <c r="A73" t="s">
        <v>85</v>
      </c>
    </row>
    <row r="75" spans="1:18" ht="18" x14ac:dyDescent="0.25">
      <c r="A75" s="1" t="s">
        <v>242</v>
      </c>
    </row>
    <row r="76" spans="1:18" x14ac:dyDescent="0.2">
      <c r="A76" t="s">
        <v>82</v>
      </c>
      <c r="C76" s="10"/>
      <c r="D76" s="10"/>
      <c r="E76" s="10"/>
      <c r="F76" s="10"/>
      <c r="G76" s="10"/>
      <c r="H76" s="10"/>
      <c r="I76" s="10"/>
      <c r="J76" s="10"/>
      <c r="K76" s="42"/>
      <c r="M76" s="24"/>
      <c r="N76" s="3"/>
      <c r="O76" s="11"/>
      <c r="P76" s="2"/>
    </row>
    <row r="77" spans="1:18" x14ac:dyDescent="0.2">
      <c r="A77" s="8"/>
      <c r="B77" s="3"/>
      <c r="C77" s="3" t="s">
        <v>115</v>
      </c>
      <c r="D77" s="3"/>
      <c r="E77" s="3"/>
      <c r="F77" s="3"/>
      <c r="G77" s="3"/>
      <c r="H77" s="3"/>
      <c r="I77" s="3"/>
      <c r="J77" s="3"/>
      <c r="K77" s="3"/>
      <c r="L77" s="74" t="s">
        <v>100</v>
      </c>
      <c r="M77" s="13" t="s">
        <v>101</v>
      </c>
      <c r="N77" s="3" t="s">
        <v>102</v>
      </c>
      <c r="O77" s="11"/>
      <c r="P77" s="13" t="s">
        <v>103</v>
      </c>
    </row>
    <row r="78" spans="1:18" x14ac:dyDescent="0.2">
      <c r="A78" s="4" t="s">
        <v>0</v>
      </c>
      <c r="B78" s="4">
        <v>2017</v>
      </c>
      <c r="C78" s="75">
        <v>2018</v>
      </c>
      <c r="D78" s="75">
        <v>2019</v>
      </c>
      <c r="E78" s="75">
        <v>2020</v>
      </c>
      <c r="F78" s="48" t="s">
        <v>95</v>
      </c>
      <c r="G78" s="75">
        <v>2022</v>
      </c>
      <c r="H78" s="75">
        <v>2023</v>
      </c>
      <c r="I78" s="75">
        <v>2024</v>
      </c>
      <c r="J78" s="75">
        <v>2025</v>
      </c>
      <c r="K78" s="75">
        <v>2026</v>
      </c>
      <c r="L78" s="20" t="s">
        <v>104</v>
      </c>
      <c r="M78" s="21"/>
      <c r="N78" s="22" t="s">
        <v>105</v>
      </c>
      <c r="O78" s="22" t="s">
        <v>106</v>
      </c>
      <c r="P78" s="75" t="s">
        <v>107</v>
      </c>
    </row>
    <row r="79" spans="1:18" x14ac:dyDescent="0.2">
      <c r="A79" s="2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8"/>
      <c r="M79" s="29"/>
      <c r="N79" s="13"/>
      <c r="O79" s="13"/>
      <c r="P79" s="13"/>
    </row>
    <row r="80" spans="1:18" x14ac:dyDescent="0.2">
      <c r="A80" s="50" t="s">
        <v>38</v>
      </c>
      <c r="B80" s="97">
        <v>4.9000000000000004</v>
      </c>
      <c r="C80" s="97">
        <v>5.0999999999999996</v>
      </c>
      <c r="D80" s="97">
        <v>5.0999999999999996</v>
      </c>
      <c r="E80" s="97">
        <v>5.6</v>
      </c>
      <c r="F80" s="98">
        <v>5.3</v>
      </c>
      <c r="G80" s="98">
        <v>5.2</v>
      </c>
      <c r="H80" s="98">
        <v>5.0999999999999996</v>
      </c>
      <c r="I80" s="98">
        <v>5.3</v>
      </c>
      <c r="J80" s="98">
        <v>5.2</v>
      </c>
      <c r="K80" s="98">
        <v>5.2</v>
      </c>
      <c r="L80" s="84">
        <f t="shared" ref="L80:L91" si="36">K80-J80</f>
        <v>0</v>
      </c>
      <c r="M80" s="85">
        <f t="shared" ref="M80:M91" si="37">IFERROR((K80-J80)/J80,"n/a")</f>
        <v>0</v>
      </c>
      <c r="N80" s="99">
        <f>IFERROR((K80-G80)/G80,"n/a")</f>
        <v>0</v>
      </c>
      <c r="O80" s="99">
        <f>IFERROR((K80-B80)/B80,"n/a")</f>
        <v>6.1224489795918324E-2</v>
      </c>
      <c r="P80" s="99"/>
    </row>
    <row r="81" spans="1:16" x14ac:dyDescent="0.2">
      <c r="A81" s="8" t="s">
        <v>15</v>
      </c>
      <c r="B81" s="8">
        <v>4</v>
      </c>
      <c r="C81" s="100">
        <v>5</v>
      </c>
      <c r="D81" s="100">
        <v>5</v>
      </c>
      <c r="E81" s="100">
        <v>6</v>
      </c>
      <c r="F81" s="101">
        <v>6</v>
      </c>
      <c r="G81" s="101">
        <v>5</v>
      </c>
      <c r="H81" s="101">
        <v>5</v>
      </c>
      <c r="I81" s="101">
        <v>6</v>
      </c>
      <c r="J81" s="101">
        <v>5</v>
      </c>
      <c r="K81" s="101">
        <v>6</v>
      </c>
      <c r="L81" s="34">
        <f t="shared" si="36"/>
        <v>1</v>
      </c>
      <c r="M81" s="24">
        <f t="shared" si="37"/>
        <v>0.2</v>
      </c>
      <c r="N81" s="7">
        <f>IFERROR((K81-G81)/G81,"n/a")</f>
        <v>0.2</v>
      </c>
      <c r="O81" s="7">
        <f>IFERROR((K81-B81)/B81,"n/a")</f>
        <v>0.5</v>
      </c>
      <c r="P81" s="7"/>
    </row>
    <row r="82" spans="1:16" x14ac:dyDescent="0.2">
      <c r="A82" s="81" t="s">
        <v>45</v>
      </c>
      <c r="B82" s="97">
        <v>4.9000000000000004</v>
      </c>
      <c r="C82" s="97">
        <v>5.0999999999999996</v>
      </c>
      <c r="D82" s="97">
        <v>5.2</v>
      </c>
      <c r="E82" s="97">
        <v>5.6</v>
      </c>
      <c r="F82" s="98">
        <v>5.5</v>
      </c>
      <c r="G82" s="98">
        <v>5.5</v>
      </c>
      <c r="H82" s="98">
        <v>5.5</v>
      </c>
      <c r="I82" s="98">
        <v>5.5</v>
      </c>
      <c r="J82" s="98">
        <v>5.4</v>
      </c>
      <c r="K82" s="98">
        <v>5.4</v>
      </c>
      <c r="L82" s="84">
        <f t="shared" si="36"/>
        <v>0</v>
      </c>
      <c r="M82" s="85">
        <f t="shared" si="37"/>
        <v>0</v>
      </c>
      <c r="N82" s="99">
        <f>IFERROR((K82-G82)/G82,"n/a")</f>
        <v>-1.8181818181818118E-2</v>
      </c>
      <c r="O82" s="99">
        <f>IFERROR((K82-B82)/B82,"n/a")</f>
        <v>0.1020408163265306</v>
      </c>
      <c r="P82" s="99"/>
    </row>
    <row r="83" spans="1:16" x14ac:dyDescent="0.2">
      <c r="A83" s="8" t="s">
        <v>15</v>
      </c>
      <c r="B83" s="100">
        <v>4</v>
      </c>
      <c r="C83" s="100">
        <v>5</v>
      </c>
      <c r="D83" s="100">
        <v>5</v>
      </c>
      <c r="E83" s="100">
        <v>6</v>
      </c>
      <c r="F83" s="101">
        <v>6</v>
      </c>
      <c r="G83" s="101">
        <v>6</v>
      </c>
      <c r="H83" s="101">
        <v>6</v>
      </c>
      <c r="I83" s="101">
        <v>6</v>
      </c>
      <c r="J83" s="101">
        <v>6</v>
      </c>
      <c r="K83" s="101">
        <v>6</v>
      </c>
      <c r="L83" s="34">
        <f t="shared" si="36"/>
        <v>0</v>
      </c>
      <c r="M83" s="24">
        <f t="shared" si="37"/>
        <v>0</v>
      </c>
      <c r="N83" s="7">
        <f>IFERROR((K83-G83)/G83,"n/a")</f>
        <v>0</v>
      </c>
      <c r="O83" s="7">
        <f>IFERROR((K83-B83)/B83,"n/a")</f>
        <v>0.5</v>
      </c>
      <c r="P83" s="7"/>
    </row>
    <row r="84" spans="1:16" x14ac:dyDescent="0.2">
      <c r="A84" s="50" t="s">
        <v>2</v>
      </c>
      <c r="B84" s="102">
        <v>4.9000000000000004</v>
      </c>
      <c r="C84" s="102">
        <v>5</v>
      </c>
      <c r="D84" s="102">
        <v>5.0999999999999996</v>
      </c>
      <c r="E84" s="102">
        <v>5.3</v>
      </c>
      <c r="F84" s="58">
        <v>5.9</v>
      </c>
      <c r="G84" s="58">
        <v>5.3</v>
      </c>
      <c r="H84" s="58">
        <v>5.2</v>
      </c>
      <c r="I84" s="58">
        <v>5.3</v>
      </c>
      <c r="J84" s="58">
        <v>5.2</v>
      </c>
      <c r="K84" s="58">
        <v>5.2</v>
      </c>
      <c r="L84" s="52">
        <f t="shared" si="36"/>
        <v>0</v>
      </c>
      <c r="M84" s="53">
        <f t="shared" si="37"/>
        <v>0</v>
      </c>
      <c r="N84" s="103">
        <f t="shared" ref="N84:N91" si="38">IFERROR((K84-G84)/G84,"n/a")</f>
        <v>-1.886792452830182E-2</v>
      </c>
      <c r="O84" s="103">
        <f t="shared" ref="O84:O91" si="39">IFERROR((K84-B84)/B84,"n/a")</f>
        <v>6.1224489795918324E-2</v>
      </c>
      <c r="P84" s="60"/>
    </row>
    <row r="85" spans="1:16" x14ac:dyDescent="0.2">
      <c r="A85" s="8" t="s">
        <v>15</v>
      </c>
      <c r="B85" s="100">
        <v>5</v>
      </c>
      <c r="C85" s="100">
        <v>5</v>
      </c>
      <c r="D85" s="100">
        <v>5</v>
      </c>
      <c r="E85" s="100">
        <v>6</v>
      </c>
      <c r="F85" s="101">
        <v>6</v>
      </c>
      <c r="G85" s="101">
        <v>6</v>
      </c>
      <c r="H85" s="101">
        <v>6</v>
      </c>
      <c r="I85" s="101">
        <v>6</v>
      </c>
      <c r="J85" s="101">
        <v>6</v>
      </c>
      <c r="K85" s="101">
        <v>6</v>
      </c>
      <c r="L85" s="34">
        <f t="shared" si="36"/>
        <v>0</v>
      </c>
      <c r="M85" s="24">
        <f t="shared" si="37"/>
        <v>0</v>
      </c>
      <c r="N85" s="7">
        <f t="shared" si="38"/>
        <v>0</v>
      </c>
      <c r="O85" s="7">
        <f t="shared" si="39"/>
        <v>0.2</v>
      </c>
      <c r="P85" s="7"/>
    </row>
    <row r="86" spans="1:16" x14ac:dyDescent="0.2">
      <c r="A86" s="50" t="s">
        <v>3</v>
      </c>
      <c r="B86" s="102">
        <v>4.7</v>
      </c>
      <c r="C86" s="102">
        <v>5</v>
      </c>
      <c r="D86" s="102">
        <v>4.9000000000000004</v>
      </c>
      <c r="E86" s="102">
        <v>5.2</v>
      </c>
      <c r="F86" s="58">
        <v>5.0999999999999996</v>
      </c>
      <c r="G86" s="58">
        <v>5.0999999999999996</v>
      </c>
      <c r="H86" s="58">
        <v>5</v>
      </c>
      <c r="I86" s="58">
        <v>5.2</v>
      </c>
      <c r="J86" s="58">
        <v>5.3</v>
      </c>
      <c r="K86" s="58">
        <v>5.0999999999999996</v>
      </c>
      <c r="L86" s="52">
        <f>K86-J86</f>
        <v>-0.20000000000000018</v>
      </c>
      <c r="M86" s="53">
        <f t="shared" si="37"/>
        <v>-3.7735849056603807E-2</v>
      </c>
      <c r="N86" s="103">
        <f t="shared" si="38"/>
        <v>0</v>
      </c>
      <c r="O86" s="103">
        <f t="shared" si="39"/>
        <v>8.5106382978723291E-2</v>
      </c>
      <c r="P86" s="60"/>
    </row>
    <row r="87" spans="1:16" x14ac:dyDescent="0.2">
      <c r="A87" s="8" t="s">
        <v>15</v>
      </c>
      <c r="B87" s="100">
        <v>4</v>
      </c>
      <c r="C87" s="100">
        <v>5</v>
      </c>
      <c r="D87" s="100">
        <v>5</v>
      </c>
      <c r="E87" s="100">
        <v>5</v>
      </c>
      <c r="F87" s="101">
        <v>5</v>
      </c>
      <c r="G87" s="101">
        <v>5</v>
      </c>
      <c r="H87" s="101">
        <v>5</v>
      </c>
      <c r="I87" s="101">
        <v>6</v>
      </c>
      <c r="J87" s="101">
        <v>6</v>
      </c>
      <c r="K87" s="101">
        <v>5</v>
      </c>
      <c r="L87" s="34">
        <f t="shared" si="36"/>
        <v>-1</v>
      </c>
      <c r="M87" s="24">
        <f t="shared" si="37"/>
        <v>-0.16666666666666666</v>
      </c>
      <c r="N87" s="7">
        <f t="shared" si="38"/>
        <v>0</v>
      </c>
      <c r="O87" s="7">
        <f t="shared" si="39"/>
        <v>0.25</v>
      </c>
      <c r="P87" s="7"/>
    </row>
    <row r="88" spans="1:16" x14ac:dyDescent="0.2">
      <c r="A88" s="50" t="s">
        <v>4</v>
      </c>
      <c r="B88" s="102">
        <v>4.7</v>
      </c>
      <c r="C88" s="102">
        <v>5</v>
      </c>
      <c r="D88" s="102">
        <v>5.0999999999999996</v>
      </c>
      <c r="E88" s="102">
        <v>5.5</v>
      </c>
      <c r="F88" s="58">
        <v>5.2</v>
      </c>
      <c r="G88" s="58">
        <v>5.5</v>
      </c>
      <c r="H88" s="58">
        <v>5.3</v>
      </c>
      <c r="I88" s="58">
        <v>5.4</v>
      </c>
      <c r="J88" s="58">
        <v>5.4</v>
      </c>
      <c r="K88" s="58">
        <v>5.4</v>
      </c>
      <c r="L88" s="52">
        <f t="shared" si="36"/>
        <v>0</v>
      </c>
      <c r="M88" s="53">
        <f t="shared" si="37"/>
        <v>0</v>
      </c>
      <c r="N88" s="103">
        <f t="shared" si="38"/>
        <v>-1.8181818181818118E-2</v>
      </c>
      <c r="O88" s="103">
        <f t="shared" si="39"/>
        <v>0.14893617021276598</v>
      </c>
      <c r="P88" s="60"/>
    </row>
    <row r="89" spans="1:16" x14ac:dyDescent="0.2">
      <c r="A89" s="8" t="s">
        <v>15</v>
      </c>
      <c r="B89" s="100">
        <v>4</v>
      </c>
      <c r="C89" s="100">
        <v>5</v>
      </c>
      <c r="D89" s="100">
        <v>5</v>
      </c>
      <c r="E89" s="100">
        <v>6</v>
      </c>
      <c r="F89" s="101">
        <v>5</v>
      </c>
      <c r="G89" s="101">
        <v>6</v>
      </c>
      <c r="H89" s="101">
        <v>6</v>
      </c>
      <c r="I89" s="101">
        <v>6</v>
      </c>
      <c r="J89" s="101">
        <v>6</v>
      </c>
      <c r="K89" s="101">
        <v>6</v>
      </c>
      <c r="L89" s="34">
        <f t="shared" si="36"/>
        <v>0</v>
      </c>
      <c r="M89" s="24">
        <f t="shared" si="37"/>
        <v>0</v>
      </c>
      <c r="N89" s="7">
        <f t="shared" si="38"/>
        <v>0</v>
      </c>
      <c r="O89" s="7">
        <f t="shared" si="39"/>
        <v>0.5</v>
      </c>
      <c r="P89" s="7"/>
    </row>
    <row r="90" spans="1:16" x14ac:dyDescent="0.2">
      <c r="A90" s="50" t="s">
        <v>5</v>
      </c>
      <c r="B90" s="102">
        <v>5.0999999999999996</v>
      </c>
      <c r="C90" s="102">
        <v>5.2</v>
      </c>
      <c r="D90" s="102">
        <v>5.3</v>
      </c>
      <c r="E90" s="102">
        <v>5.8</v>
      </c>
      <c r="F90" s="58">
        <v>5.7</v>
      </c>
      <c r="G90" s="58">
        <v>5.6</v>
      </c>
      <c r="H90" s="58">
        <v>5.6</v>
      </c>
      <c r="I90" s="58">
        <v>5.6</v>
      </c>
      <c r="J90" s="58">
        <v>5.5</v>
      </c>
      <c r="K90" s="58">
        <v>5.4</v>
      </c>
      <c r="L90" s="52">
        <f t="shared" si="36"/>
        <v>-9.9999999999999645E-2</v>
      </c>
      <c r="M90" s="53">
        <f t="shared" si="37"/>
        <v>-1.8181818181818118E-2</v>
      </c>
      <c r="N90" s="103">
        <f t="shared" si="38"/>
        <v>-3.5714285714285587E-2</v>
      </c>
      <c r="O90" s="103">
        <f t="shared" si="39"/>
        <v>5.8823529411764851E-2</v>
      </c>
      <c r="P90" s="60"/>
    </row>
    <row r="91" spans="1:16" x14ac:dyDescent="0.2">
      <c r="A91" s="8" t="s">
        <v>15</v>
      </c>
      <c r="B91" s="100">
        <v>5</v>
      </c>
      <c r="C91" s="100">
        <v>5</v>
      </c>
      <c r="D91" s="100">
        <v>6</v>
      </c>
      <c r="E91" s="100">
        <v>6</v>
      </c>
      <c r="F91" s="101">
        <v>6</v>
      </c>
      <c r="G91" s="101">
        <v>6</v>
      </c>
      <c r="H91" s="101">
        <v>6</v>
      </c>
      <c r="I91" s="101">
        <v>6</v>
      </c>
      <c r="J91" s="101">
        <v>6</v>
      </c>
      <c r="K91" s="101">
        <v>6</v>
      </c>
      <c r="L91" s="34">
        <f t="shared" si="36"/>
        <v>0</v>
      </c>
      <c r="M91" s="24">
        <f t="shared" si="37"/>
        <v>0</v>
      </c>
      <c r="N91" s="7">
        <f t="shared" si="38"/>
        <v>0</v>
      </c>
      <c r="O91" s="7">
        <f t="shared" si="39"/>
        <v>0.2</v>
      </c>
      <c r="P91" s="7"/>
    </row>
    <row r="92" spans="1:16" x14ac:dyDescent="0.2">
      <c r="A92" s="81" t="s">
        <v>6</v>
      </c>
      <c r="B92" s="97">
        <v>5</v>
      </c>
      <c r="C92" s="97">
        <v>5.0999999999999996</v>
      </c>
      <c r="D92" s="97">
        <v>4.8</v>
      </c>
      <c r="E92" s="97">
        <v>5.5</v>
      </c>
      <c r="F92" s="98">
        <v>4.9000000000000004</v>
      </c>
      <c r="G92" s="98">
        <v>4.8</v>
      </c>
      <c r="H92" s="98">
        <v>4.5999999999999996</v>
      </c>
      <c r="I92" s="98">
        <v>4.9000000000000004</v>
      </c>
      <c r="J92" s="98">
        <v>4.9000000000000004</v>
      </c>
      <c r="K92" s="98">
        <v>5</v>
      </c>
      <c r="L92" s="84">
        <f>K92-J92</f>
        <v>9.9999999999999645E-2</v>
      </c>
      <c r="M92" s="85">
        <f>IFERROR((K92-J92)/J92,"n/a")</f>
        <v>2.0408163265306048E-2</v>
      </c>
      <c r="N92" s="99">
        <f>IFERROR((K92-G92)/G92,"n/a")</f>
        <v>4.1666666666666706E-2</v>
      </c>
      <c r="O92" s="99">
        <f>IFERROR((K92-B92)/B92,"n/a")</f>
        <v>0</v>
      </c>
      <c r="P92" s="99"/>
    </row>
    <row r="93" spans="1:16" x14ac:dyDescent="0.2">
      <c r="A93" s="8" t="s">
        <v>15</v>
      </c>
      <c r="B93" s="8">
        <v>4</v>
      </c>
      <c r="C93" s="100">
        <v>5</v>
      </c>
      <c r="D93" s="100">
        <v>4</v>
      </c>
      <c r="E93" s="100">
        <v>6</v>
      </c>
      <c r="F93" s="101">
        <v>4</v>
      </c>
      <c r="G93" s="101">
        <v>4</v>
      </c>
      <c r="H93" s="101">
        <v>3</v>
      </c>
      <c r="I93" s="101">
        <v>4</v>
      </c>
      <c r="J93" s="101">
        <v>4</v>
      </c>
      <c r="K93" s="101">
        <v>5</v>
      </c>
      <c r="L93" s="34">
        <f>K93-J93</f>
        <v>1</v>
      </c>
      <c r="M93" s="24">
        <f>IFERROR((K93-J93)/J93,"n/a")</f>
        <v>0.25</v>
      </c>
      <c r="N93" s="7">
        <f>IFERROR((K93-G93)/G93,"n/a")</f>
        <v>0.25</v>
      </c>
      <c r="O93" s="7">
        <f>IFERROR((K93-B93)/B93,"n/a")</f>
        <v>0.25</v>
      </c>
      <c r="P93" s="7"/>
    </row>
    <row r="94" spans="1:16" x14ac:dyDescent="0.2">
      <c r="A94" s="50" t="s">
        <v>110</v>
      </c>
      <c r="B94" s="50">
        <v>6.4</v>
      </c>
      <c r="C94" s="104">
        <v>6.4</v>
      </c>
      <c r="D94" s="104">
        <v>6.7</v>
      </c>
      <c r="E94" s="104">
        <v>7.4</v>
      </c>
      <c r="F94" s="58">
        <v>6.1</v>
      </c>
      <c r="G94" s="58">
        <v>6</v>
      </c>
      <c r="H94" s="58">
        <v>5.8</v>
      </c>
      <c r="I94" s="58">
        <v>6.4</v>
      </c>
      <c r="J94" s="58">
        <v>5.9</v>
      </c>
      <c r="K94" s="58">
        <v>5.9</v>
      </c>
      <c r="L94" s="52">
        <f t="shared" ref="L94:L101" si="40">K94-J94</f>
        <v>0</v>
      </c>
      <c r="M94" s="53">
        <f t="shared" ref="M94:M101" si="41">IFERROR((K94-J94)/J94,"n/a")</f>
        <v>0</v>
      </c>
      <c r="N94" s="103">
        <f t="shared" ref="N94:N99" si="42">IFERROR((K94-G94)/G94,"n/a")</f>
        <v>-1.6666666666666607E-2</v>
      </c>
      <c r="O94" s="103">
        <f t="shared" ref="O94:O99" si="43">IFERROR((K94-B94)/B94,"n/a")</f>
        <v>-7.8125E-2</v>
      </c>
      <c r="P94" s="60"/>
    </row>
    <row r="95" spans="1:16" x14ac:dyDescent="0.2">
      <c r="A95" s="8" t="s">
        <v>15</v>
      </c>
      <c r="B95" s="8">
        <v>7</v>
      </c>
      <c r="C95" s="100">
        <v>7</v>
      </c>
      <c r="D95" s="100">
        <v>7</v>
      </c>
      <c r="E95" s="100">
        <v>7</v>
      </c>
      <c r="F95" s="101">
        <v>7</v>
      </c>
      <c r="G95" s="101">
        <v>6</v>
      </c>
      <c r="H95" s="101">
        <v>6</v>
      </c>
      <c r="I95" s="101">
        <v>7</v>
      </c>
      <c r="J95" s="101">
        <v>6</v>
      </c>
      <c r="K95" s="101">
        <v>6</v>
      </c>
      <c r="L95" s="34">
        <f t="shared" si="40"/>
        <v>0</v>
      </c>
      <c r="M95" s="24">
        <f t="shared" si="41"/>
        <v>0</v>
      </c>
      <c r="N95" s="7">
        <f t="shared" si="42"/>
        <v>0</v>
      </c>
      <c r="O95" s="7">
        <f t="shared" si="43"/>
        <v>-0.14285714285714285</v>
      </c>
      <c r="P95" s="7"/>
    </row>
    <row r="96" spans="1:16" x14ac:dyDescent="0.2">
      <c r="A96" s="50" t="s">
        <v>111</v>
      </c>
      <c r="B96" s="50">
        <v>5</v>
      </c>
      <c r="C96" s="104">
        <v>5.0999999999999996</v>
      </c>
      <c r="D96" s="104">
        <v>5</v>
      </c>
      <c r="E96" s="104">
        <v>5.3</v>
      </c>
      <c r="F96" s="58">
        <v>5.2</v>
      </c>
      <c r="G96" s="58">
        <v>5.0999999999999996</v>
      </c>
      <c r="H96" s="58">
        <v>5.0999999999999996</v>
      </c>
      <c r="I96" s="58">
        <v>5.2</v>
      </c>
      <c r="J96" s="58">
        <v>5.3</v>
      </c>
      <c r="K96" s="58">
        <v>5.3</v>
      </c>
      <c r="L96" s="52">
        <f t="shared" si="40"/>
        <v>0</v>
      </c>
      <c r="M96" s="53">
        <f t="shared" si="41"/>
        <v>0</v>
      </c>
      <c r="N96" s="103">
        <f t="shared" si="42"/>
        <v>3.9215686274509838E-2</v>
      </c>
      <c r="O96" s="103">
        <f t="shared" si="43"/>
        <v>5.9999999999999963E-2</v>
      </c>
      <c r="P96" s="60"/>
    </row>
    <row r="97" spans="1:16" x14ac:dyDescent="0.2">
      <c r="A97" s="8" t="s">
        <v>15</v>
      </c>
      <c r="B97" s="8">
        <v>5</v>
      </c>
      <c r="C97" s="100">
        <v>6</v>
      </c>
      <c r="D97" s="100">
        <v>5</v>
      </c>
      <c r="E97" s="100">
        <v>6</v>
      </c>
      <c r="F97" s="101">
        <v>6</v>
      </c>
      <c r="G97" s="101">
        <v>5</v>
      </c>
      <c r="H97" s="101">
        <v>5</v>
      </c>
      <c r="I97" s="101">
        <v>5</v>
      </c>
      <c r="J97" s="101">
        <v>6</v>
      </c>
      <c r="K97" s="101">
        <v>6</v>
      </c>
      <c r="L97" s="34">
        <f t="shared" si="40"/>
        <v>0</v>
      </c>
      <c r="M97" s="24">
        <f t="shared" si="41"/>
        <v>0</v>
      </c>
      <c r="N97" s="7">
        <f t="shared" si="42"/>
        <v>0.2</v>
      </c>
      <c r="O97" s="7">
        <f t="shared" si="43"/>
        <v>0.2</v>
      </c>
      <c r="P97" s="7"/>
    </row>
    <row r="98" spans="1:16" x14ac:dyDescent="0.2">
      <c r="A98" s="50" t="s">
        <v>112</v>
      </c>
      <c r="B98" s="50">
        <v>2.2999999999999998</v>
      </c>
      <c r="C98" s="104">
        <v>2.4</v>
      </c>
      <c r="D98" s="104">
        <v>2</v>
      </c>
      <c r="E98" s="104">
        <v>2.5</v>
      </c>
      <c r="F98" s="58">
        <v>2.9</v>
      </c>
      <c r="G98" s="58">
        <v>2.4</v>
      </c>
      <c r="H98" s="58">
        <v>2.5</v>
      </c>
      <c r="I98" s="58">
        <v>2.7</v>
      </c>
      <c r="J98" s="58">
        <v>3.3</v>
      </c>
      <c r="K98" s="58">
        <v>3.2</v>
      </c>
      <c r="L98" s="52">
        <f t="shared" si="40"/>
        <v>-9.9999999999999645E-2</v>
      </c>
      <c r="M98" s="53">
        <f t="shared" si="41"/>
        <v>-3.0303030303030196E-2</v>
      </c>
      <c r="N98" s="103">
        <f t="shared" si="42"/>
        <v>0.33333333333333348</v>
      </c>
      <c r="O98" s="103">
        <f t="shared" si="43"/>
        <v>0.39130434782608714</v>
      </c>
      <c r="P98" s="60"/>
    </row>
    <row r="99" spans="1:16" x14ac:dyDescent="0.2">
      <c r="A99" s="8" t="s">
        <v>15</v>
      </c>
      <c r="B99" s="8">
        <v>3</v>
      </c>
      <c r="C99" s="100">
        <v>3</v>
      </c>
      <c r="D99" s="100">
        <v>2</v>
      </c>
      <c r="E99" s="100">
        <v>3</v>
      </c>
      <c r="F99" s="101">
        <v>3</v>
      </c>
      <c r="G99" s="101">
        <v>2</v>
      </c>
      <c r="H99" s="101">
        <v>2</v>
      </c>
      <c r="I99" s="101">
        <v>2</v>
      </c>
      <c r="J99" s="101">
        <v>3</v>
      </c>
      <c r="K99" s="101">
        <v>3</v>
      </c>
      <c r="L99" s="34">
        <f t="shared" si="40"/>
        <v>0</v>
      </c>
      <c r="M99" s="24">
        <f t="shared" si="41"/>
        <v>0</v>
      </c>
      <c r="N99" s="7">
        <f t="shared" si="42"/>
        <v>0.5</v>
      </c>
      <c r="O99" s="7">
        <f t="shared" si="43"/>
        <v>0</v>
      </c>
      <c r="P99" s="7"/>
    </row>
    <row r="100" spans="1:16" x14ac:dyDescent="0.2">
      <c r="A100" s="81" t="s">
        <v>117</v>
      </c>
      <c r="B100" s="105">
        <v>4</v>
      </c>
      <c r="C100" s="105">
        <v>4</v>
      </c>
      <c r="D100" s="105">
        <v>4.8</v>
      </c>
      <c r="E100" s="105">
        <v>4.8</v>
      </c>
      <c r="F100" s="98">
        <v>4.5999999999999996</v>
      </c>
      <c r="G100" s="98">
        <v>4.5</v>
      </c>
      <c r="H100" s="98">
        <v>4.2</v>
      </c>
      <c r="I100" s="98">
        <v>3.7</v>
      </c>
      <c r="J100" s="98">
        <v>3.3</v>
      </c>
      <c r="K100" s="98">
        <v>3.7</v>
      </c>
      <c r="L100" s="84">
        <f t="shared" si="40"/>
        <v>0.40000000000000036</v>
      </c>
      <c r="M100" s="85">
        <f t="shared" si="41"/>
        <v>0.12121212121212133</v>
      </c>
      <c r="N100" s="99">
        <f>IFERROR((K100-G100)/G100,"n/a")</f>
        <v>-0.17777777777777773</v>
      </c>
      <c r="O100" s="99">
        <f>IFERROR((K100-B100)/B100,"n/a")</f>
        <v>-7.4999999999999956E-2</v>
      </c>
      <c r="P100" s="99"/>
    </row>
    <row r="101" spans="1:16" x14ac:dyDescent="0.2">
      <c r="A101" s="8" t="s">
        <v>15</v>
      </c>
      <c r="B101" s="8">
        <v>3</v>
      </c>
      <c r="C101" s="100">
        <v>4</v>
      </c>
      <c r="D101" s="100">
        <v>5</v>
      </c>
      <c r="E101" s="100">
        <v>5</v>
      </c>
      <c r="F101" s="101">
        <v>5</v>
      </c>
      <c r="G101" s="101">
        <v>5</v>
      </c>
      <c r="H101" s="101">
        <v>4</v>
      </c>
      <c r="I101" s="101">
        <v>3</v>
      </c>
      <c r="J101" s="101">
        <v>3</v>
      </c>
      <c r="K101" s="101">
        <v>3</v>
      </c>
      <c r="L101" s="34">
        <f t="shared" si="40"/>
        <v>0</v>
      </c>
      <c r="M101" s="24">
        <f t="shared" si="41"/>
        <v>0</v>
      </c>
      <c r="N101" s="7">
        <f>IFERROR((K101-G101)/G101,"n/a")</f>
        <v>-0.4</v>
      </c>
      <c r="O101" s="7">
        <f>IFERROR((K101-B101)/B101,"n/a")</f>
        <v>0</v>
      </c>
      <c r="P101" s="7"/>
    </row>
    <row r="102" spans="1:16" x14ac:dyDescent="0.2">
      <c r="A102" t="s">
        <v>119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2"/>
      <c r="N102" s="12"/>
      <c r="O102" s="12"/>
      <c r="P102" s="12"/>
    </row>
    <row r="103" spans="1:16" x14ac:dyDescent="0.2">
      <c r="A103" t="s">
        <v>96</v>
      </c>
      <c r="C103" s="6"/>
      <c r="D103" s="6"/>
      <c r="E103" s="6"/>
      <c r="F103" s="6"/>
      <c r="G103" s="6"/>
      <c r="H103" s="6"/>
      <c r="I103" s="6"/>
      <c r="J103" s="6"/>
      <c r="K103" s="10"/>
      <c r="L103" s="10"/>
      <c r="M103" s="7"/>
      <c r="N103" s="7"/>
      <c r="O103" s="7"/>
      <c r="P103" s="7"/>
    </row>
    <row r="105" spans="1:16" ht="18" x14ac:dyDescent="0.25">
      <c r="A105" s="1" t="s">
        <v>214</v>
      </c>
      <c r="B105" s="1"/>
    </row>
    <row r="106" spans="1:16" x14ac:dyDescent="0.2">
      <c r="A106" s="2"/>
      <c r="B106" s="3"/>
      <c r="C106" s="3" t="s">
        <v>115</v>
      </c>
      <c r="D106" s="3"/>
      <c r="E106" s="3"/>
      <c r="F106" s="3"/>
      <c r="G106" s="3"/>
      <c r="H106" s="3"/>
      <c r="I106" s="3"/>
      <c r="J106" s="3"/>
      <c r="K106" s="3"/>
      <c r="L106" s="74" t="s">
        <v>100</v>
      </c>
      <c r="M106" s="13" t="s">
        <v>101</v>
      </c>
      <c r="N106" s="3" t="s">
        <v>102</v>
      </c>
      <c r="O106" s="11"/>
      <c r="P106" s="13" t="s">
        <v>103</v>
      </c>
    </row>
    <row r="107" spans="1:16" x14ac:dyDescent="0.2">
      <c r="A107" s="4" t="s">
        <v>0</v>
      </c>
      <c r="B107" s="4">
        <v>2017</v>
      </c>
      <c r="C107" s="75">
        <v>2018</v>
      </c>
      <c r="D107" s="75">
        <v>2019</v>
      </c>
      <c r="E107" s="75">
        <v>2020</v>
      </c>
      <c r="F107" s="48" t="s">
        <v>95</v>
      </c>
      <c r="G107" s="75">
        <v>2022</v>
      </c>
      <c r="H107" s="75">
        <v>2023</v>
      </c>
      <c r="I107" s="75">
        <v>2024</v>
      </c>
      <c r="J107" s="75">
        <v>2025</v>
      </c>
      <c r="K107" s="75">
        <v>2026</v>
      </c>
      <c r="L107" s="20" t="s">
        <v>104</v>
      </c>
      <c r="M107" s="21"/>
      <c r="N107" s="22" t="s">
        <v>105</v>
      </c>
      <c r="O107" s="22" t="s">
        <v>106</v>
      </c>
      <c r="P107" s="75" t="s">
        <v>107</v>
      </c>
    </row>
    <row r="108" spans="1:16" x14ac:dyDescent="0.2">
      <c r="A108" s="5" t="s">
        <v>120</v>
      </c>
      <c r="B108" s="5"/>
      <c r="L108" s="17"/>
      <c r="M108" s="27"/>
      <c r="N108" s="30"/>
    </row>
    <row r="109" spans="1:16" x14ac:dyDescent="0.2">
      <c r="A109" s="106" t="s">
        <v>121</v>
      </c>
      <c r="B109" s="107">
        <v>0.16900000000000001</v>
      </c>
      <c r="C109" s="107">
        <v>0.18099999999999999</v>
      </c>
      <c r="D109" s="107">
        <v>0.17899999999999999</v>
      </c>
      <c r="E109" s="107">
        <v>0.20399999999999999</v>
      </c>
      <c r="F109" s="107">
        <v>0.19800000000000001</v>
      </c>
      <c r="G109" s="107">
        <v>0.186</v>
      </c>
      <c r="H109" s="107">
        <v>0.183</v>
      </c>
      <c r="I109" s="107">
        <v>0.16500000000000001</v>
      </c>
      <c r="J109" s="107">
        <v>0.17</v>
      </c>
      <c r="K109" s="107">
        <v>0.185</v>
      </c>
      <c r="L109" s="57"/>
      <c r="M109" s="61"/>
      <c r="N109" s="62"/>
      <c r="O109" s="62"/>
      <c r="P109" s="62"/>
    </row>
    <row r="110" spans="1:16" x14ac:dyDescent="0.2">
      <c r="A110" s="8" t="s">
        <v>21</v>
      </c>
      <c r="B110" s="6">
        <v>841</v>
      </c>
      <c r="C110" s="6">
        <v>869</v>
      </c>
      <c r="D110" s="6">
        <v>911</v>
      </c>
      <c r="E110" s="6">
        <v>1090</v>
      </c>
      <c r="F110" s="45">
        <v>1051</v>
      </c>
      <c r="G110" s="45">
        <v>1030</v>
      </c>
      <c r="H110" s="45">
        <v>1063</v>
      </c>
      <c r="I110" s="45">
        <v>933</v>
      </c>
      <c r="J110" s="45">
        <v>967</v>
      </c>
      <c r="K110" s="45">
        <v>1004</v>
      </c>
      <c r="L110" s="34">
        <f t="shared" ref="L110:L126" si="44">K110-J110</f>
        <v>37</v>
      </c>
      <c r="M110" s="24">
        <f>IFERROR((K110-J110)/J110,"n/a")</f>
        <v>3.8262668045501554E-2</v>
      </c>
      <c r="N110" s="12">
        <f>IFERROR((K110-G110)/G110,"n/a")</f>
        <v>-2.524271844660194E-2</v>
      </c>
      <c r="O110" s="12">
        <f>IFERROR((K110-B110)/B110,"n/a")</f>
        <v>0.19381688466111771</v>
      </c>
    </row>
    <row r="111" spans="1:16" x14ac:dyDescent="0.2">
      <c r="A111" s="8" t="s">
        <v>20</v>
      </c>
      <c r="B111" s="6">
        <v>4123</v>
      </c>
      <c r="C111" s="6">
        <v>3929</v>
      </c>
      <c r="D111" s="6">
        <v>4184</v>
      </c>
      <c r="E111" s="6">
        <v>4266</v>
      </c>
      <c r="F111" s="45">
        <v>4262</v>
      </c>
      <c r="G111" s="45">
        <v>4515</v>
      </c>
      <c r="H111" s="45">
        <v>4750</v>
      </c>
      <c r="I111" s="45">
        <v>4728</v>
      </c>
      <c r="J111" s="45">
        <v>4722</v>
      </c>
      <c r="K111" s="45">
        <v>4409</v>
      </c>
      <c r="L111" s="34">
        <f t="shared" si="44"/>
        <v>-313</v>
      </c>
      <c r="M111" s="24">
        <f>IFERROR((K111-J111)/J111,"n/a")</f>
        <v>-6.6285472257518005E-2</v>
      </c>
      <c r="N111" s="12">
        <f>IFERROR((K111-G111)/G111,"n/a")</f>
        <v>-2.3477297895902548E-2</v>
      </c>
      <c r="O111" s="12">
        <f>IFERROR((K111-B111)/B111,"n/a")</f>
        <v>6.9366965801600775E-2</v>
      </c>
    </row>
    <row r="112" spans="1:16" x14ac:dyDescent="0.2">
      <c r="A112" s="81" t="s">
        <v>122</v>
      </c>
      <c r="B112" s="107">
        <v>7.3999999999999996E-2</v>
      </c>
      <c r="C112" s="107">
        <v>7.6999999999999999E-2</v>
      </c>
      <c r="D112" s="107">
        <v>7.2999999999999995E-2</v>
      </c>
      <c r="E112" s="107">
        <v>8.3000000000000004E-2</v>
      </c>
      <c r="F112" s="107">
        <v>7.4999999999999997E-2</v>
      </c>
      <c r="G112" s="107">
        <v>6.8000000000000005E-2</v>
      </c>
      <c r="H112" s="107">
        <v>6.0999999999999999E-2</v>
      </c>
      <c r="I112" s="107">
        <v>5.1999999999999998E-2</v>
      </c>
      <c r="J112" s="107">
        <v>0.05</v>
      </c>
      <c r="K112" s="107">
        <v>5.1999999999999998E-2</v>
      </c>
      <c r="L112" s="57"/>
      <c r="M112" s="61"/>
      <c r="N112" s="62"/>
      <c r="O112" s="62"/>
      <c r="P112" s="62"/>
    </row>
    <row r="113" spans="1:16" x14ac:dyDescent="0.2">
      <c r="A113" s="8" t="s">
        <v>21</v>
      </c>
      <c r="B113" s="6">
        <v>273</v>
      </c>
      <c r="C113" s="6">
        <v>274</v>
      </c>
      <c r="D113" s="6">
        <v>268</v>
      </c>
      <c r="E113" s="6">
        <v>327</v>
      </c>
      <c r="F113" s="45">
        <v>270</v>
      </c>
      <c r="G113" s="45">
        <v>247</v>
      </c>
      <c r="H113" s="45">
        <v>227</v>
      </c>
      <c r="I113" s="45">
        <v>205</v>
      </c>
      <c r="J113" s="45">
        <v>194</v>
      </c>
      <c r="K113" s="45">
        <v>189</v>
      </c>
      <c r="L113" s="34">
        <f t="shared" si="44"/>
        <v>-5</v>
      </c>
      <c r="M113" s="24">
        <f>IFERROR((K113-J113)/J113,"n/a")</f>
        <v>-2.5773195876288658E-2</v>
      </c>
      <c r="N113" s="12">
        <f>IFERROR((K113-G113)/G113,"n/a")</f>
        <v>-0.23481781376518218</v>
      </c>
      <c r="O113" s="12">
        <f>IFERROR((K113-B113)/B113,"n/a")</f>
        <v>-0.30769230769230771</v>
      </c>
    </row>
    <row r="114" spans="1:16" x14ac:dyDescent="0.2">
      <c r="A114" s="8" t="s">
        <v>20</v>
      </c>
      <c r="B114" s="6">
        <v>3408</v>
      </c>
      <c r="C114" s="6">
        <v>3306</v>
      </c>
      <c r="D114" s="6">
        <v>3407</v>
      </c>
      <c r="E114" s="6">
        <v>3594</v>
      </c>
      <c r="F114" s="45">
        <v>3339</v>
      </c>
      <c r="G114" s="45">
        <v>3378</v>
      </c>
      <c r="H114" s="45">
        <v>3475</v>
      </c>
      <c r="I114" s="45">
        <v>3762</v>
      </c>
      <c r="J114" s="45">
        <v>3659</v>
      </c>
      <c r="K114" s="45">
        <v>3461</v>
      </c>
      <c r="L114" s="34">
        <f t="shared" si="44"/>
        <v>-198</v>
      </c>
      <c r="M114" s="24">
        <f>IFERROR((K114-J114)/J114,"n/a")</f>
        <v>-5.4113145668215359E-2</v>
      </c>
      <c r="N114" s="12">
        <f>IFERROR((K114-G114)/G114,"n/a")</f>
        <v>2.4570751924215511E-2</v>
      </c>
      <c r="O114" s="12">
        <f>IFERROR((K114-B114)/B114,"n/a")</f>
        <v>1.5551643192488264E-2</v>
      </c>
    </row>
    <row r="115" spans="1:16" x14ac:dyDescent="0.2">
      <c r="A115" s="50" t="s">
        <v>22</v>
      </c>
      <c r="B115" s="56">
        <v>9.2999999999999999E-2</v>
      </c>
      <c r="C115" s="56">
        <v>9.5000000000000001E-2</v>
      </c>
      <c r="D115" s="56">
        <v>0.109</v>
      </c>
      <c r="E115" s="56">
        <v>3.3000000000000002E-2</v>
      </c>
      <c r="F115" s="56">
        <v>0.109</v>
      </c>
      <c r="G115" s="56">
        <v>0.11799999999999999</v>
      </c>
      <c r="H115" s="56">
        <v>0.04</v>
      </c>
      <c r="I115" s="56">
        <v>5.1999999999999998E-2</v>
      </c>
      <c r="J115" s="56">
        <v>3.4000000000000002E-2</v>
      </c>
      <c r="K115" s="56">
        <v>4.7E-2</v>
      </c>
      <c r="L115" s="57"/>
      <c r="M115" s="61"/>
      <c r="N115" s="62"/>
      <c r="O115" s="62"/>
      <c r="P115" s="62"/>
    </row>
    <row r="116" spans="1:16" x14ac:dyDescent="0.2">
      <c r="A116" s="8" t="s">
        <v>21</v>
      </c>
      <c r="B116" s="6">
        <v>18</v>
      </c>
      <c r="C116" s="6">
        <v>15</v>
      </c>
      <c r="D116" s="6">
        <v>17</v>
      </c>
      <c r="E116" s="6">
        <v>5</v>
      </c>
      <c r="F116" s="45">
        <v>17</v>
      </c>
      <c r="G116" s="45">
        <v>23</v>
      </c>
      <c r="H116" s="45">
        <v>8</v>
      </c>
      <c r="I116" s="45">
        <v>12</v>
      </c>
      <c r="J116" s="45">
        <v>8</v>
      </c>
      <c r="K116" s="45">
        <v>8</v>
      </c>
      <c r="L116" s="34">
        <f t="shared" si="44"/>
        <v>0</v>
      </c>
      <c r="M116" s="24">
        <f>IFERROR((K116-J116)/J116,"n/a")</f>
        <v>0</v>
      </c>
      <c r="N116" s="12">
        <f>IFERROR((K116-G116)/G116,"n/a")</f>
        <v>-0.65217391304347827</v>
      </c>
      <c r="O116" s="12">
        <f>IFERROR((K116-B116)/B116,"n/a")</f>
        <v>-0.55555555555555558</v>
      </c>
    </row>
    <row r="117" spans="1:16" x14ac:dyDescent="0.2">
      <c r="A117" s="8" t="s">
        <v>20</v>
      </c>
      <c r="B117" s="6">
        <v>175</v>
      </c>
      <c r="C117" s="6">
        <v>143</v>
      </c>
      <c r="D117" s="6">
        <v>139</v>
      </c>
      <c r="E117" s="6">
        <v>148</v>
      </c>
      <c r="F117" s="45">
        <v>139</v>
      </c>
      <c r="G117" s="45">
        <v>172</v>
      </c>
      <c r="H117" s="45">
        <v>193</v>
      </c>
      <c r="I117" s="45">
        <v>221</v>
      </c>
      <c r="J117" s="45">
        <v>224</v>
      </c>
      <c r="K117" s="45">
        <v>162</v>
      </c>
      <c r="L117" s="34">
        <f t="shared" si="44"/>
        <v>-62</v>
      </c>
      <c r="M117" s="24">
        <f>IFERROR((K117-J117)/J117,"n/a")</f>
        <v>-0.2767857142857143</v>
      </c>
      <c r="N117" s="12">
        <f>IFERROR((K117-G117)/G117,"n/a")</f>
        <v>-5.8139534883720929E-2</v>
      </c>
      <c r="O117" s="12">
        <f>IFERROR((K117-B117)/B117,"n/a")</f>
        <v>-7.4285714285714288E-2</v>
      </c>
    </row>
    <row r="118" spans="1:16" x14ac:dyDescent="0.2">
      <c r="A118" s="50" t="s">
        <v>24</v>
      </c>
      <c r="B118" s="56">
        <v>6.5000000000000002E-2</v>
      </c>
      <c r="C118" s="56">
        <v>6.7000000000000004E-2</v>
      </c>
      <c r="D118" s="56">
        <v>4.9000000000000002E-2</v>
      </c>
      <c r="E118" s="56">
        <v>0.06</v>
      </c>
      <c r="F118" s="56">
        <v>5.2999999999999999E-2</v>
      </c>
      <c r="G118" s="56">
        <v>4.3999999999999997E-2</v>
      </c>
      <c r="H118" s="56">
        <v>0.05</v>
      </c>
      <c r="I118" s="56">
        <v>0.03</v>
      </c>
      <c r="J118" s="56">
        <v>0.04</v>
      </c>
      <c r="K118" s="56">
        <v>3.5000000000000003E-2</v>
      </c>
      <c r="L118" s="57"/>
      <c r="M118" s="61"/>
      <c r="N118" s="62"/>
      <c r="O118" s="62"/>
      <c r="P118" s="62"/>
    </row>
    <row r="119" spans="1:16" x14ac:dyDescent="0.2">
      <c r="A119" s="8" t="s">
        <v>21</v>
      </c>
      <c r="B119" s="6">
        <v>29</v>
      </c>
      <c r="C119" s="6">
        <v>29</v>
      </c>
      <c r="D119" s="6">
        <v>22</v>
      </c>
      <c r="E119" s="6">
        <v>30</v>
      </c>
      <c r="F119" s="45">
        <v>24</v>
      </c>
      <c r="G119" s="45">
        <v>22</v>
      </c>
      <c r="H119" s="45">
        <v>24</v>
      </c>
      <c r="I119" s="45">
        <v>17</v>
      </c>
      <c r="J119" s="45">
        <v>22</v>
      </c>
      <c r="K119" s="45">
        <v>19</v>
      </c>
      <c r="L119" s="34">
        <f t="shared" si="44"/>
        <v>-3</v>
      </c>
      <c r="M119" s="24">
        <f>IFERROR((K119-J119)/J119,"n/a")</f>
        <v>-0.13636363636363635</v>
      </c>
      <c r="N119" s="12">
        <f>IFERROR((K119-G119)/G119,"n/a")</f>
        <v>-0.13636363636363635</v>
      </c>
      <c r="O119" s="12">
        <f>IFERROR((K119-B119)/B119,"n/a")</f>
        <v>-0.34482758620689657</v>
      </c>
    </row>
    <row r="120" spans="1:16" x14ac:dyDescent="0.2">
      <c r="A120" s="8" t="s">
        <v>20</v>
      </c>
      <c r="B120" s="6">
        <v>418</v>
      </c>
      <c r="C120" s="6">
        <v>401</v>
      </c>
      <c r="D120" s="6">
        <v>423</v>
      </c>
      <c r="E120" s="6">
        <v>466</v>
      </c>
      <c r="F120" s="45">
        <v>427</v>
      </c>
      <c r="G120" s="45">
        <v>479</v>
      </c>
      <c r="H120" s="45">
        <v>456</v>
      </c>
      <c r="I120" s="45">
        <v>548</v>
      </c>
      <c r="J120" s="45">
        <v>529</v>
      </c>
      <c r="K120" s="45">
        <v>524</v>
      </c>
      <c r="L120" s="34">
        <f t="shared" si="44"/>
        <v>-5</v>
      </c>
      <c r="M120" s="24">
        <f>IFERROR((K120-J120)/J120,"n/a")</f>
        <v>-9.4517958412098299E-3</v>
      </c>
      <c r="N120" s="12">
        <f>IFERROR((K120-G120)/G120,"n/a")</f>
        <v>9.3945720250521919E-2</v>
      </c>
      <c r="O120" s="12">
        <f>IFERROR((K120-B120)/B120,"n/a")</f>
        <v>0.25358851674641147</v>
      </c>
    </row>
    <row r="121" spans="1:16" x14ac:dyDescent="0.2">
      <c r="A121" s="50" t="s">
        <v>25</v>
      </c>
      <c r="B121" s="56">
        <v>6.5000000000000002E-2</v>
      </c>
      <c r="C121" s="56">
        <v>8.4000000000000005E-2</v>
      </c>
      <c r="D121" s="56">
        <v>6.0999999999999999E-2</v>
      </c>
      <c r="E121" s="56">
        <v>7.5999999999999998E-2</v>
      </c>
      <c r="F121" s="56">
        <v>6.8000000000000005E-2</v>
      </c>
      <c r="G121" s="56">
        <v>5.8999999999999997E-2</v>
      </c>
      <c r="H121" s="56">
        <v>4.8000000000000001E-2</v>
      </c>
      <c r="I121" s="56">
        <v>5.1999999999999998E-2</v>
      </c>
      <c r="J121" s="56">
        <v>5.0999999999999997E-2</v>
      </c>
      <c r="K121" s="56">
        <v>5.5E-2</v>
      </c>
      <c r="L121" s="57"/>
      <c r="M121" s="61"/>
      <c r="N121" s="62"/>
      <c r="O121" s="62"/>
      <c r="P121" s="62"/>
    </row>
    <row r="122" spans="1:16" x14ac:dyDescent="0.2">
      <c r="A122" s="8" t="s">
        <v>21</v>
      </c>
      <c r="B122" s="6">
        <v>52</v>
      </c>
      <c r="C122" s="6">
        <v>69</v>
      </c>
      <c r="D122" s="6">
        <v>52</v>
      </c>
      <c r="E122" s="6">
        <v>68</v>
      </c>
      <c r="F122" s="45">
        <v>58</v>
      </c>
      <c r="G122" s="45">
        <v>49</v>
      </c>
      <c r="H122" s="45">
        <v>44</v>
      </c>
      <c r="I122" s="45">
        <v>48</v>
      </c>
      <c r="J122" s="45">
        <v>47</v>
      </c>
      <c r="K122" s="45">
        <v>49</v>
      </c>
      <c r="L122" s="34">
        <f t="shared" si="44"/>
        <v>2</v>
      </c>
      <c r="M122" s="24">
        <f>IFERROR((K122-J122)/J122,"n/a")</f>
        <v>4.2553191489361701E-2</v>
      </c>
      <c r="N122" s="12">
        <f>IFERROR((K122-G122)/G122,"n/a")</f>
        <v>0</v>
      </c>
      <c r="O122" s="12">
        <f>IFERROR((K122-B122)/B122,"n/a")</f>
        <v>-5.7692307692307696E-2</v>
      </c>
    </row>
    <row r="123" spans="1:16" x14ac:dyDescent="0.2">
      <c r="A123" s="8" t="s">
        <v>20</v>
      </c>
      <c r="B123" s="6">
        <v>750</v>
      </c>
      <c r="C123" s="6">
        <v>750</v>
      </c>
      <c r="D123" s="6">
        <v>796</v>
      </c>
      <c r="E123" s="6">
        <v>828</v>
      </c>
      <c r="F123" s="45">
        <v>799</v>
      </c>
      <c r="G123" s="45">
        <v>780</v>
      </c>
      <c r="H123" s="45">
        <v>872</v>
      </c>
      <c r="I123" s="45">
        <v>881</v>
      </c>
      <c r="J123" s="45">
        <v>878</v>
      </c>
      <c r="K123" s="45">
        <v>835</v>
      </c>
      <c r="L123" s="34">
        <f t="shared" si="44"/>
        <v>-43</v>
      </c>
      <c r="M123" s="24">
        <f>IFERROR((K123-J123)/J123,"n/a")</f>
        <v>-4.8974943052391799E-2</v>
      </c>
      <c r="N123" s="12">
        <f>IFERROR((K123-G123)/G123,"n/a")</f>
        <v>7.0512820512820512E-2</v>
      </c>
      <c r="O123" s="12">
        <f>IFERROR((K123-B123)/B123,"n/a")</f>
        <v>0.11333333333333333</v>
      </c>
    </row>
    <row r="124" spans="1:16" x14ac:dyDescent="0.2">
      <c r="A124" s="50" t="s">
        <v>26</v>
      </c>
      <c r="B124" s="56">
        <v>7.8E-2</v>
      </c>
      <c r="C124" s="56">
        <v>7.3999999999999996E-2</v>
      </c>
      <c r="D124" s="56">
        <v>0.08</v>
      </c>
      <c r="E124" s="56">
        <v>9.4E-2</v>
      </c>
      <c r="F124" s="56">
        <v>0.08</v>
      </c>
      <c r="G124" s="56">
        <v>7.2999999999999995E-2</v>
      </c>
      <c r="H124" s="56">
        <v>7.1999999999999995E-2</v>
      </c>
      <c r="I124" s="56">
        <v>5.7000000000000002E-2</v>
      </c>
      <c r="J124" s="56">
        <v>5.5E-2</v>
      </c>
      <c r="K124" s="56">
        <v>5.5E-2</v>
      </c>
      <c r="L124" s="57"/>
      <c r="M124" s="61"/>
      <c r="N124" s="62"/>
      <c r="O124" s="62"/>
      <c r="P124" s="62"/>
    </row>
    <row r="125" spans="1:16" x14ac:dyDescent="0.2">
      <c r="A125" s="8" t="s">
        <v>21</v>
      </c>
      <c r="B125" s="6">
        <v>174</v>
      </c>
      <c r="C125" s="6">
        <v>161</v>
      </c>
      <c r="D125" s="6">
        <v>177</v>
      </c>
      <c r="E125" s="6">
        <v>224</v>
      </c>
      <c r="F125" s="45">
        <v>171</v>
      </c>
      <c r="G125" s="45">
        <v>153</v>
      </c>
      <c r="H125" s="45">
        <v>151</v>
      </c>
      <c r="I125" s="45">
        <v>128</v>
      </c>
      <c r="J125" s="45">
        <v>117</v>
      </c>
      <c r="K125" s="45">
        <v>113</v>
      </c>
      <c r="L125" s="34">
        <f t="shared" si="44"/>
        <v>-4</v>
      </c>
      <c r="M125" s="24">
        <f>IFERROR((K125-J125)/J125,"n/a")</f>
        <v>-3.4188034188034191E-2</v>
      </c>
      <c r="N125" s="12">
        <f>IFERROR((K125-G125)/G125,"n/a")</f>
        <v>-0.26143790849673204</v>
      </c>
      <c r="O125" s="12">
        <f>IFERROR((K125-B125)/B125,"n/a")</f>
        <v>-0.35057471264367818</v>
      </c>
    </row>
    <row r="126" spans="1:16" x14ac:dyDescent="0.2">
      <c r="A126" s="8" t="s">
        <v>20</v>
      </c>
      <c r="B126" s="6">
        <v>2065</v>
      </c>
      <c r="C126" s="6">
        <v>2012</v>
      </c>
      <c r="D126" s="6">
        <v>2049</v>
      </c>
      <c r="E126" s="6">
        <v>2152</v>
      </c>
      <c r="F126" s="45">
        <v>1974</v>
      </c>
      <c r="G126" s="45">
        <v>1947</v>
      </c>
      <c r="H126" s="45">
        <v>1954</v>
      </c>
      <c r="I126" s="45">
        <v>2112</v>
      </c>
      <c r="J126" s="45">
        <v>2028</v>
      </c>
      <c r="K126" s="45">
        <v>1940</v>
      </c>
      <c r="L126" s="34">
        <f t="shared" si="44"/>
        <v>-88</v>
      </c>
      <c r="M126" s="24">
        <f>IFERROR((K126-J126)/J126,"n/a")</f>
        <v>-4.3392504930966469E-2</v>
      </c>
      <c r="N126" s="12">
        <f>IFERROR((K126-G126)/G126,"n/a")</f>
        <v>-3.5952747817154596E-3</v>
      </c>
      <c r="O126" s="12">
        <f>IFERROR((K126-B126)/B126,"n/a")</f>
        <v>-6.0532687651331719E-2</v>
      </c>
    </row>
    <row r="127" spans="1:16" x14ac:dyDescent="0.2">
      <c r="A127" s="81" t="s">
        <v>23</v>
      </c>
      <c r="B127" s="107">
        <v>0.49199999999999999</v>
      </c>
      <c r="C127" s="107">
        <v>0.53100000000000003</v>
      </c>
      <c r="D127" s="107">
        <v>0.53200000000000003</v>
      </c>
      <c r="E127" s="107">
        <v>0.56699999999999995</v>
      </c>
      <c r="F127" s="107">
        <v>0.54500000000000004</v>
      </c>
      <c r="G127" s="107">
        <v>0.48799999999999999</v>
      </c>
      <c r="H127" s="107">
        <v>0.48499999999999999</v>
      </c>
      <c r="I127" s="107">
        <v>0.51100000000000001</v>
      </c>
      <c r="J127" s="107">
        <v>0.53</v>
      </c>
      <c r="K127" s="107">
        <v>0.54600000000000004</v>
      </c>
      <c r="L127" s="57"/>
      <c r="M127" s="61"/>
      <c r="N127" s="62"/>
      <c r="O127" s="62"/>
      <c r="P127" s="62"/>
    </row>
    <row r="128" spans="1:16" x14ac:dyDescent="0.2">
      <c r="A128" s="8" t="s">
        <v>21</v>
      </c>
      <c r="B128" s="6">
        <v>561</v>
      </c>
      <c r="C128" s="6">
        <v>586</v>
      </c>
      <c r="D128" s="6">
        <v>635</v>
      </c>
      <c r="E128" s="6">
        <v>751</v>
      </c>
      <c r="F128" s="45">
        <v>746</v>
      </c>
      <c r="G128" s="45">
        <v>765</v>
      </c>
      <c r="H128" s="45">
        <v>799</v>
      </c>
      <c r="I128" s="45">
        <v>692</v>
      </c>
      <c r="J128" s="45">
        <v>708</v>
      </c>
      <c r="K128" s="45">
        <v>743</v>
      </c>
      <c r="L128" s="34">
        <f t="shared" ref="L128:L129" si="45">K128-J128</f>
        <v>35</v>
      </c>
      <c r="M128" s="24">
        <f>IFERROR((K128-J128)/J128,"n/a")</f>
        <v>4.9435028248587573E-2</v>
      </c>
      <c r="N128" s="12">
        <f>IFERROR((K128-G128)/G128,"n/a")</f>
        <v>-2.8758169934640521E-2</v>
      </c>
      <c r="O128" s="12">
        <f>IFERROR((K128-B128)/B128,"n/a")</f>
        <v>0.32442067736185382</v>
      </c>
    </row>
    <row r="129" spans="1:16" x14ac:dyDescent="0.2">
      <c r="A129" s="8" t="s">
        <v>20</v>
      </c>
      <c r="B129" s="6">
        <v>579</v>
      </c>
      <c r="C129" s="6">
        <v>517</v>
      </c>
      <c r="D129" s="6">
        <v>558</v>
      </c>
      <c r="E129" s="6">
        <v>573</v>
      </c>
      <c r="F129" s="45">
        <v>623</v>
      </c>
      <c r="G129" s="45">
        <v>802</v>
      </c>
      <c r="H129" s="45">
        <v>850</v>
      </c>
      <c r="I129" s="45">
        <v>661</v>
      </c>
      <c r="J129" s="45">
        <v>629</v>
      </c>
      <c r="K129" s="45">
        <v>619</v>
      </c>
      <c r="L129" s="34">
        <f t="shared" si="45"/>
        <v>-10</v>
      </c>
      <c r="M129" s="24">
        <f>IFERROR((K129-J129)/J129,"n/a")</f>
        <v>-1.5898251192368838E-2</v>
      </c>
      <c r="N129" s="12">
        <f>IFERROR((K129-G129)/G129,"n/a")</f>
        <v>-0.22817955112219451</v>
      </c>
      <c r="O129" s="12">
        <f>IFERROR((K129-B129)/B129,"n/a")</f>
        <v>6.9084628670120898E-2</v>
      </c>
    </row>
    <row r="130" spans="1:16" x14ac:dyDescent="0.2">
      <c r="A130" s="50" t="s">
        <v>123</v>
      </c>
      <c r="B130" s="56">
        <v>0.59699999999999998</v>
      </c>
      <c r="C130" s="56">
        <v>0.61099999999999999</v>
      </c>
      <c r="D130" s="56">
        <v>0.65600000000000003</v>
      </c>
      <c r="E130" s="56">
        <v>0.623</v>
      </c>
      <c r="F130" s="56">
        <v>0.61299999999999999</v>
      </c>
      <c r="G130" s="56">
        <v>0.55900000000000005</v>
      </c>
      <c r="H130" s="56">
        <v>0.52400000000000002</v>
      </c>
      <c r="I130" s="56">
        <v>0.58199999999999996</v>
      </c>
      <c r="J130" s="56">
        <v>0.59199999999999997</v>
      </c>
      <c r="K130" s="56">
        <v>0.61099999999999999</v>
      </c>
      <c r="L130" s="57"/>
      <c r="M130" s="61"/>
      <c r="N130" s="62"/>
      <c r="O130" s="62"/>
      <c r="P130" s="62"/>
    </row>
    <row r="131" spans="1:16" x14ac:dyDescent="0.2">
      <c r="A131" s="8" t="s">
        <v>21</v>
      </c>
      <c r="B131" s="6">
        <v>163</v>
      </c>
      <c r="C131" s="6">
        <v>149</v>
      </c>
      <c r="D131" s="6">
        <v>164</v>
      </c>
      <c r="E131" s="6">
        <v>165</v>
      </c>
      <c r="F131" s="45">
        <v>163</v>
      </c>
      <c r="G131" s="45">
        <v>156</v>
      </c>
      <c r="H131" s="45">
        <v>150</v>
      </c>
      <c r="I131" s="45">
        <v>166</v>
      </c>
      <c r="J131" s="45">
        <v>199</v>
      </c>
      <c r="K131" s="45">
        <v>215</v>
      </c>
      <c r="L131" s="34">
        <f t="shared" ref="L131:L132" si="46">K131-J131</f>
        <v>16</v>
      </c>
      <c r="M131" s="24">
        <f>IFERROR((K131-J131)/J131,"n/a")</f>
        <v>8.0402010050251257E-2</v>
      </c>
      <c r="N131" s="12">
        <f>IFERROR((K131-G131)/G131,"n/a")</f>
        <v>0.37820512820512819</v>
      </c>
      <c r="O131" s="12">
        <f>IFERROR((K131-B131)/B131,"n/a")</f>
        <v>0.31901840490797545</v>
      </c>
    </row>
    <row r="132" spans="1:16" x14ac:dyDescent="0.2">
      <c r="A132" s="8" t="s">
        <v>20</v>
      </c>
      <c r="B132" s="6">
        <v>110</v>
      </c>
      <c r="C132" s="6">
        <v>95</v>
      </c>
      <c r="D132" s="6">
        <v>86</v>
      </c>
      <c r="E132" s="6">
        <v>100</v>
      </c>
      <c r="F132" s="45">
        <v>103</v>
      </c>
      <c r="G132" s="45">
        <v>123</v>
      </c>
      <c r="H132" s="45">
        <v>136</v>
      </c>
      <c r="I132" s="45">
        <v>119</v>
      </c>
      <c r="J132" s="45">
        <v>137</v>
      </c>
      <c r="K132" s="45">
        <v>137</v>
      </c>
      <c r="L132" s="34">
        <f t="shared" si="46"/>
        <v>0</v>
      </c>
      <c r="M132" s="24">
        <f>IFERROR((K132-J132)/J132,"n/a")</f>
        <v>0</v>
      </c>
      <c r="N132" s="12">
        <f>IFERROR((K132-G132)/G132,"n/a")</f>
        <v>0.11382113821138211</v>
      </c>
      <c r="O132" s="12">
        <f>IFERROR((K132-B132)/B132,"n/a")</f>
        <v>0.24545454545454545</v>
      </c>
    </row>
    <row r="133" spans="1:16" x14ac:dyDescent="0.2">
      <c r="A133" s="50" t="s">
        <v>124</v>
      </c>
      <c r="B133" s="56">
        <v>0.45900000000000002</v>
      </c>
      <c r="C133" s="56">
        <v>0.50900000000000001</v>
      </c>
      <c r="D133" s="56">
        <v>0.499</v>
      </c>
      <c r="E133" s="56">
        <v>0.55300000000000005</v>
      </c>
      <c r="F133" s="56">
        <v>0.52900000000000003</v>
      </c>
      <c r="G133" s="56">
        <v>0.47299999999999998</v>
      </c>
      <c r="H133" s="56">
        <v>0.47599999999999998</v>
      </c>
      <c r="I133" s="56">
        <v>0.49299999999999999</v>
      </c>
      <c r="J133" s="56">
        <v>0.50800000000000001</v>
      </c>
      <c r="K133" s="56">
        <v>0.52300000000000002</v>
      </c>
      <c r="L133" s="57"/>
      <c r="M133" s="61"/>
      <c r="N133" s="62"/>
      <c r="O133" s="62"/>
      <c r="P133" s="62"/>
    </row>
    <row r="134" spans="1:16" x14ac:dyDescent="0.2">
      <c r="A134" s="8" t="s">
        <v>21</v>
      </c>
      <c r="B134" s="6">
        <v>398</v>
      </c>
      <c r="C134" s="6">
        <v>437</v>
      </c>
      <c r="D134" s="6">
        <v>471</v>
      </c>
      <c r="E134" s="6">
        <v>586</v>
      </c>
      <c r="F134" s="45">
        <v>583</v>
      </c>
      <c r="G134" s="45">
        <v>609</v>
      </c>
      <c r="H134" s="45">
        <v>649</v>
      </c>
      <c r="I134" s="45">
        <v>526</v>
      </c>
      <c r="J134" s="45">
        <v>509</v>
      </c>
      <c r="K134" s="45">
        <v>528</v>
      </c>
      <c r="L134" s="34">
        <f t="shared" ref="L134:L135" si="47">K134-J134</f>
        <v>19</v>
      </c>
      <c r="M134" s="24">
        <f>IFERROR((K134-J134)/J134,"n/a")</f>
        <v>3.732809430255403E-2</v>
      </c>
      <c r="N134" s="12">
        <f>IFERROR((K134-G134)/G134,"n/a")</f>
        <v>-0.13300492610837439</v>
      </c>
      <c r="O134" s="12">
        <f>IFERROR((K134-B134)/B134,"n/a")</f>
        <v>0.32663316582914576</v>
      </c>
    </row>
    <row r="135" spans="1:16" x14ac:dyDescent="0.2">
      <c r="A135" s="8" t="s">
        <v>20</v>
      </c>
      <c r="B135" s="6">
        <v>469</v>
      </c>
      <c r="C135" s="6">
        <v>422</v>
      </c>
      <c r="D135" s="6">
        <v>472</v>
      </c>
      <c r="E135" s="6">
        <v>473</v>
      </c>
      <c r="F135" s="45">
        <v>520</v>
      </c>
      <c r="G135" s="45">
        <v>679</v>
      </c>
      <c r="H135" s="45">
        <v>714</v>
      </c>
      <c r="I135" s="45">
        <v>542</v>
      </c>
      <c r="J135" s="45">
        <v>492</v>
      </c>
      <c r="K135" s="45">
        <v>482</v>
      </c>
      <c r="L135" s="34">
        <f t="shared" si="47"/>
        <v>-10</v>
      </c>
      <c r="M135" s="24">
        <f>IFERROR((K135-J135)/J135,"n/a")</f>
        <v>-2.032520325203252E-2</v>
      </c>
      <c r="N135" s="12">
        <f>IFERROR((K135-G135)/G135,"n/a")</f>
        <v>-0.29013254786450665</v>
      </c>
      <c r="O135" s="12">
        <f>IFERROR((K135-B135)/B135,"n/a")</f>
        <v>2.7718550106609809E-2</v>
      </c>
    </row>
    <row r="136" spans="1:16" x14ac:dyDescent="0.2">
      <c r="A136" s="50" t="s">
        <v>125</v>
      </c>
      <c r="B136" s="56">
        <v>4.9000000000000002E-2</v>
      </c>
      <c r="C136" s="56">
        <v>7.8E-2</v>
      </c>
      <c r="D136" s="56">
        <v>3.5000000000000003E-2</v>
      </c>
      <c r="E136" s="56">
        <v>0.108</v>
      </c>
      <c r="F136" s="56">
        <v>0.104</v>
      </c>
      <c r="G136" s="56">
        <v>5.0999999999999997E-2</v>
      </c>
      <c r="H136" s="56">
        <v>0.08</v>
      </c>
      <c r="I136" s="56">
        <v>0.106</v>
      </c>
      <c r="J136" s="56">
        <v>0.13</v>
      </c>
      <c r="K136" s="56">
        <v>0.18</v>
      </c>
      <c r="L136" s="57"/>
      <c r="M136" s="61"/>
      <c r="N136" s="62"/>
      <c r="O136" s="62"/>
      <c r="P136" s="62"/>
    </row>
    <row r="137" spans="1:16" x14ac:dyDescent="0.2">
      <c r="A137" s="8" t="s">
        <v>21</v>
      </c>
      <c r="B137" s="6">
        <v>7</v>
      </c>
      <c r="C137" s="6">
        <v>9</v>
      </c>
      <c r="D137" s="6">
        <v>8</v>
      </c>
      <c r="E137" s="6">
        <v>12</v>
      </c>
      <c r="F137" s="45">
        <v>35</v>
      </c>
      <c r="G137" s="45">
        <v>18</v>
      </c>
      <c r="H137" s="45">
        <v>37</v>
      </c>
      <c r="I137" s="45">
        <v>36</v>
      </c>
      <c r="J137" s="45">
        <v>65</v>
      </c>
      <c r="K137" s="45">
        <v>72</v>
      </c>
      <c r="L137" s="34">
        <f t="shared" ref="L137:L138" si="48">K137-J137</f>
        <v>7</v>
      </c>
      <c r="M137" s="24">
        <f>IFERROR((K137-J137)/J137,"n/a")</f>
        <v>0.1076923076923077</v>
      </c>
      <c r="N137" s="12">
        <f>IFERROR((K137-G137)/G137,"n/a")</f>
        <v>3</v>
      </c>
      <c r="O137" s="12">
        <f>IFERROR((K137-B137)/B137,"n/a")</f>
        <v>9.2857142857142865</v>
      </c>
    </row>
    <row r="138" spans="1:16" x14ac:dyDescent="0.2">
      <c r="A138" s="8" t="s">
        <v>20</v>
      </c>
      <c r="B138" s="6">
        <v>136</v>
      </c>
      <c r="C138" s="6">
        <v>106</v>
      </c>
      <c r="D138" s="6">
        <v>219</v>
      </c>
      <c r="E138" s="6">
        <v>99</v>
      </c>
      <c r="F138" s="45">
        <v>300</v>
      </c>
      <c r="G138" s="45">
        <v>335</v>
      </c>
      <c r="H138" s="45">
        <v>425</v>
      </c>
      <c r="I138" s="45">
        <v>305</v>
      </c>
      <c r="J138" s="45">
        <v>434</v>
      </c>
      <c r="K138" s="45">
        <v>329</v>
      </c>
      <c r="L138" s="34">
        <f t="shared" si="48"/>
        <v>-105</v>
      </c>
      <c r="M138" s="24">
        <f>IFERROR((K138-J138)/J138,"n/a")</f>
        <v>-0.24193548387096775</v>
      </c>
      <c r="N138" s="12">
        <f>IFERROR((K138-G138)/G138,"n/a")</f>
        <v>-1.7910447761194031E-2</v>
      </c>
      <c r="O138" s="12">
        <f>IFERROR((K138-B138)/B138,"n/a")</f>
        <v>1.4191176470588236</v>
      </c>
    </row>
    <row r="139" spans="1:16" x14ac:dyDescent="0.2">
      <c r="A139" s="81" t="s">
        <v>126</v>
      </c>
      <c r="B139" s="107">
        <v>8.1000000000000003E-2</v>
      </c>
      <c r="C139" s="107">
        <v>0.11600000000000001</v>
      </c>
      <c r="D139" s="107">
        <v>0.112</v>
      </c>
      <c r="E139" s="107">
        <v>6.2E-2</v>
      </c>
      <c r="F139" s="107">
        <v>0.06</v>
      </c>
      <c r="G139" s="107">
        <v>5.8999999999999997E-2</v>
      </c>
      <c r="H139" s="107">
        <v>4.3999999999999997E-2</v>
      </c>
      <c r="I139" s="107">
        <v>2.5000000000000001E-2</v>
      </c>
      <c r="J139" s="107">
        <v>3.5999999999999997E-2</v>
      </c>
      <c r="K139" s="107">
        <v>1.7000000000000001E-2</v>
      </c>
      <c r="L139" s="57"/>
      <c r="M139" s="61"/>
      <c r="N139" s="62"/>
      <c r="O139" s="62"/>
      <c r="P139" s="62"/>
    </row>
    <row r="140" spans="1:16" x14ac:dyDescent="0.2">
      <c r="A140" s="8" t="s">
        <v>21</v>
      </c>
      <c r="B140" s="8">
        <v>20</v>
      </c>
      <c r="C140" s="6">
        <v>23</v>
      </c>
      <c r="D140" s="6">
        <v>21</v>
      </c>
      <c r="E140" s="6">
        <v>8</v>
      </c>
      <c r="F140" s="45">
        <v>7</v>
      </c>
      <c r="G140" s="45">
        <v>9</v>
      </c>
      <c r="H140" s="45">
        <v>8</v>
      </c>
      <c r="I140" s="45">
        <v>4</v>
      </c>
      <c r="J140" s="45">
        <v>7</v>
      </c>
      <c r="K140" s="45">
        <v>3</v>
      </c>
      <c r="L140" s="34">
        <f t="shared" ref="L140:L141" si="49">K140-J140</f>
        <v>-4</v>
      </c>
      <c r="M140" s="24">
        <f>IFERROR((K140-J140)/J140,"n/a")</f>
        <v>-0.5714285714285714</v>
      </c>
      <c r="N140" s="12">
        <f>IFERROR((K140-G140)/G140,"n/a")</f>
        <v>-0.66666666666666663</v>
      </c>
      <c r="O140" s="12">
        <f>IFERROR((K140-B140)/B140,"n/a")</f>
        <v>-0.85</v>
      </c>
    </row>
    <row r="141" spans="1:16" x14ac:dyDescent="0.2">
      <c r="A141" s="8" t="s">
        <v>20</v>
      </c>
      <c r="B141" s="8">
        <v>226</v>
      </c>
      <c r="C141" s="6">
        <v>175</v>
      </c>
      <c r="D141" s="6">
        <v>167</v>
      </c>
      <c r="E141" s="6">
        <v>121</v>
      </c>
      <c r="F141" s="45">
        <v>110</v>
      </c>
      <c r="G141" s="45">
        <v>144</v>
      </c>
      <c r="H141" s="45">
        <v>174</v>
      </c>
      <c r="I141" s="45">
        <v>153</v>
      </c>
      <c r="J141" s="45">
        <v>186</v>
      </c>
      <c r="K141" s="45">
        <v>176</v>
      </c>
      <c r="L141" s="34">
        <f t="shared" si="49"/>
        <v>-10</v>
      </c>
      <c r="M141" s="24">
        <f>IFERROR((K141-J141)/J141,"n/a")</f>
        <v>-5.3763440860215055E-2</v>
      </c>
      <c r="N141" s="12">
        <f>IFERROR((K141-G141)/G141,"n/a")</f>
        <v>0.22222222222222221</v>
      </c>
      <c r="O141" s="12">
        <f>IFERROR((K141-B141)/B141,"n/a")</f>
        <v>-0.22123893805309736</v>
      </c>
    </row>
    <row r="142" spans="1:16" x14ac:dyDescent="0.2">
      <c r="A142" s="14" t="s">
        <v>127</v>
      </c>
      <c r="B142" s="14"/>
    </row>
    <row r="143" spans="1:16" x14ac:dyDescent="0.2">
      <c r="A143" t="s">
        <v>119</v>
      </c>
    </row>
    <row r="144" spans="1:16" x14ac:dyDescent="0.2">
      <c r="A144" s="14" t="s">
        <v>87</v>
      </c>
    </row>
    <row r="145" spans="1:16" x14ac:dyDescent="0.2">
      <c r="A145" t="s">
        <v>96</v>
      </c>
    </row>
    <row r="146" spans="1:16" x14ac:dyDescent="0.2">
      <c r="A146" s="14"/>
    </row>
    <row r="147" spans="1:16" ht="18" x14ac:dyDescent="0.25">
      <c r="A147" s="1" t="s">
        <v>240</v>
      </c>
    </row>
    <row r="148" spans="1:16" x14ac:dyDescent="0.2">
      <c r="A148" s="2"/>
      <c r="B148" s="3"/>
      <c r="C148" s="3" t="s">
        <v>115</v>
      </c>
      <c r="D148" s="3"/>
      <c r="E148" s="3"/>
      <c r="F148" s="3"/>
      <c r="G148" s="3"/>
      <c r="H148" s="3"/>
      <c r="I148" s="3"/>
      <c r="J148" s="3"/>
      <c r="K148" s="3"/>
      <c r="L148" s="74" t="s">
        <v>100</v>
      </c>
      <c r="M148" s="13" t="s">
        <v>101</v>
      </c>
      <c r="N148" s="3" t="s">
        <v>102</v>
      </c>
      <c r="O148" s="11"/>
      <c r="P148" s="13" t="s">
        <v>103</v>
      </c>
    </row>
    <row r="149" spans="1:16" x14ac:dyDescent="0.2">
      <c r="A149" s="4" t="s">
        <v>0</v>
      </c>
      <c r="B149" s="4">
        <v>2017</v>
      </c>
      <c r="C149" s="75">
        <v>2018</v>
      </c>
      <c r="D149" s="75">
        <v>2019</v>
      </c>
      <c r="E149" s="75">
        <v>2020</v>
      </c>
      <c r="F149" s="48" t="s">
        <v>95</v>
      </c>
      <c r="G149" s="75">
        <v>2022</v>
      </c>
      <c r="H149" s="75">
        <v>2023</v>
      </c>
      <c r="I149" s="75">
        <v>2024</v>
      </c>
      <c r="J149" s="75">
        <v>2025</v>
      </c>
      <c r="K149" s="75">
        <v>2026</v>
      </c>
      <c r="L149" s="20" t="s">
        <v>104</v>
      </c>
      <c r="M149" s="21"/>
      <c r="N149" s="22" t="s">
        <v>105</v>
      </c>
      <c r="O149" s="22" t="s">
        <v>106</v>
      </c>
      <c r="P149" s="75" t="s">
        <v>107</v>
      </c>
    </row>
    <row r="150" spans="1:16" x14ac:dyDescent="0.2">
      <c r="A150" s="89" t="s">
        <v>37</v>
      </c>
      <c r="B150" s="90">
        <v>662</v>
      </c>
      <c r="C150" s="90">
        <v>613</v>
      </c>
      <c r="D150" s="90">
        <v>705</v>
      </c>
      <c r="E150" s="90">
        <v>588</v>
      </c>
      <c r="F150" s="90">
        <v>602</v>
      </c>
      <c r="G150" s="90">
        <v>712</v>
      </c>
      <c r="H150" s="90">
        <v>781</v>
      </c>
      <c r="I150" s="90">
        <v>753</v>
      </c>
      <c r="J150" s="90">
        <v>826</v>
      </c>
      <c r="K150" s="90">
        <v>699</v>
      </c>
      <c r="L150" s="91">
        <f t="shared" ref="L150:L165" si="50">K150-J150</f>
        <v>-127</v>
      </c>
      <c r="M150" s="78">
        <f>IFERROR((K150-J150)/J150,"n/a")</f>
        <v>-0.15375302663438256</v>
      </c>
      <c r="N150" s="80">
        <f>IFERROR((K150-G150)/G150,"n/a")</f>
        <v>-1.8258426966292134E-2</v>
      </c>
      <c r="O150" s="80">
        <f>IFERROR((K150-B150)/B150,"n/a")</f>
        <v>5.5891238670694864E-2</v>
      </c>
      <c r="P150" s="80"/>
    </row>
    <row r="151" spans="1:16" x14ac:dyDescent="0.2">
      <c r="A151" s="50" t="s">
        <v>128</v>
      </c>
      <c r="B151" s="50">
        <v>227</v>
      </c>
      <c r="C151" s="88">
        <v>217</v>
      </c>
      <c r="D151" s="88">
        <v>223</v>
      </c>
      <c r="E151" s="88">
        <v>178</v>
      </c>
      <c r="F151" s="63">
        <v>179</v>
      </c>
      <c r="G151" s="63">
        <v>250</v>
      </c>
      <c r="H151" s="63">
        <v>253</v>
      </c>
      <c r="I151" s="63">
        <v>305</v>
      </c>
      <c r="J151" s="63">
        <v>269</v>
      </c>
      <c r="K151" s="63">
        <v>239</v>
      </c>
      <c r="L151" s="52">
        <f t="shared" si="50"/>
        <v>-30</v>
      </c>
      <c r="M151" s="53">
        <f>IFERROR((K151-J151)/J151,"n/a")</f>
        <v>-0.11152416356877323</v>
      </c>
      <c r="N151" s="54">
        <f>IFERROR((K151-G151)/G151,"n/a")</f>
        <v>-4.3999999999999997E-2</v>
      </c>
      <c r="O151" s="70">
        <f>IFERROR((K151-B151)/B151,"n/a")</f>
        <v>5.2863436123348019E-2</v>
      </c>
      <c r="P151" s="87"/>
    </row>
    <row r="152" spans="1:16" x14ac:dyDescent="0.2">
      <c r="A152" s="8" t="s">
        <v>129</v>
      </c>
      <c r="B152" s="8">
        <v>275</v>
      </c>
      <c r="C152" s="6">
        <v>262</v>
      </c>
      <c r="D152" s="6">
        <v>355</v>
      </c>
      <c r="E152" s="6">
        <v>317</v>
      </c>
      <c r="F152" s="6">
        <v>337</v>
      </c>
      <c r="G152" s="6">
        <v>352</v>
      </c>
      <c r="H152" s="6">
        <v>390</v>
      </c>
      <c r="I152" s="6">
        <v>358</v>
      </c>
      <c r="J152" s="6">
        <v>434</v>
      </c>
      <c r="K152" s="6">
        <v>345</v>
      </c>
      <c r="L152" s="34">
        <f t="shared" si="50"/>
        <v>-89</v>
      </c>
      <c r="M152" s="24">
        <f>IFERROR((K152-J152)/J152,"n/a")</f>
        <v>-0.20506912442396313</v>
      </c>
      <c r="N152" s="12">
        <f t="shared" ref="N152:N153" si="51">IFERROR((K152-G152)/G152,"n/a")</f>
        <v>-1.9886363636363636E-2</v>
      </c>
      <c r="O152" s="12">
        <f t="shared" ref="O152:O153" si="52">IFERROR((K152-B152)/B152,"n/a")</f>
        <v>0.25454545454545452</v>
      </c>
      <c r="P152" s="80"/>
    </row>
    <row r="153" spans="1:16" x14ac:dyDescent="0.2">
      <c r="A153" s="50" t="s">
        <v>130</v>
      </c>
      <c r="B153" s="50">
        <v>160</v>
      </c>
      <c r="C153" s="88">
        <v>134</v>
      </c>
      <c r="D153" s="88">
        <v>127</v>
      </c>
      <c r="E153" s="88">
        <v>93</v>
      </c>
      <c r="F153" s="88">
        <v>86</v>
      </c>
      <c r="G153" s="88">
        <v>110</v>
      </c>
      <c r="H153" s="88">
        <v>138</v>
      </c>
      <c r="I153" s="88">
        <v>90</v>
      </c>
      <c r="J153" s="88">
        <v>123</v>
      </c>
      <c r="K153" s="88">
        <v>115</v>
      </c>
      <c r="L153" s="52">
        <f t="shared" si="50"/>
        <v>-8</v>
      </c>
      <c r="M153" s="53">
        <f>IFERROR((K153-J153)/J153,"n/a")</f>
        <v>-6.5040650406504072E-2</v>
      </c>
      <c r="N153" s="54">
        <f t="shared" si="51"/>
        <v>4.5454545454545456E-2</v>
      </c>
      <c r="O153" s="70">
        <f t="shared" si="52"/>
        <v>-0.28125</v>
      </c>
      <c r="P153" s="87"/>
    </row>
    <row r="154" spans="1:16" x14ac:dyDescent="0.2">
      <c r="A154" s="8"/>
      <c r="B154" s="8"/>
      <c r="C154" s="6"/>
      <c r="D154" s="6"/>
      <c r="E154" s="6"/>
      <c r="F154" s="6"/>
      <c r="G154" s="6"/>
      <c r="H154" s="6"/>
      <c r="I154" s="6"/>
      <c r="J154" s="6"/>
      <c r="K154" s="6"/>
      <c r="L154" s="34"/>
      <c r="M154" s="24"/>
      <c r="N154" s="12"/>
      <c r="O154" s="12"/>
      <c r="P154" s="12"/>
    </row>
    <row r="155" spans="1:16" x14ac:dyDescent="0.2">
      <c r="A155" s="89" t="s">
        <v>131</v>
      </c>
      <c r="B155" s="89"/>
      <c r="C155" s="6"/>
      <c r="D155" s="6"/>
      <c r="E155" s="6"/>
      <c r="F155" s="6"/>
      <c r="G155" s="6"/>
      <c r="H155" s="6"/>
      <c r="I155" s="6"/>
      <c r="J155" s="6"/>
      <c r="K155" s="6"/>
      <c r="L155" s="34"/>
      <c r="M155" s="24"/>
      <c r="N155" s="12"/>
      <c r="O155" s="12"/>
      <c r="P155" s="12"/>
    </row>
    <row r="156" spans="1:16" x14ac:dyDescent="0.2">
      <c r="A156" s="8" t="s">
        <v>79</v>
      </c>
      <c r="B156" s="90">
        <v>44</v>
      </c>
      <c r="C156" s="90">
        <v>33</v>
      </c>
      <c r="D156" s="90">
        <v>37</v>
      </c>
      <c r="E156" s="90">
        <v>29</v>
      </c>
      <c r="F156" s="95">
        <v>35</v>
      </c>
      <c r="G156" s="95">
        <v>39</v>
      </c>
      <c r="H156" s="95">
        <v>33</v>
      </c>
      <c r="I156" s="95">
        <v>52</v>
      </c>
      <c r="J156" s="95">
        <v>43</v>
      </c>
      <c r="K156" s="95">
        <v>36</v>
      </c>
      <c r="L156" s="91">
        <f t="shared" si="50"/>
        <v>-7</v>
      </c>
      <c r="M156" s="78">
        <f>IFERROR((K156-J156)/J156,"n/a")</f>
        <v>-0.16279069767441862</v>
      </c>
      <c r="N156" s="80">
        <f>IFERROR((K156-G156)/G156,"n/a")</f>
        <v>-7.6923076923076927E-2</v>
      </c>
      <c r="O156" s="80">
        <f>IFERROR((K156-B156)/B156,"n/a")</f>
        <v>-0.18181818181818182</v>
      </c>
      <c r="P156" s="80"/>
    </row>
    <row r="157" spans="1:16" x14ac:dyDescent="0.2">
      <c r="A157" s="50" t="s">
        <v>80</v>
      </c>
      <c r="B157" s="50">
        <v>23</v>
      </c>
      <c r="C157" s="88">
        <v>18</v>
      </c>
      <c r="D157" s="88">
        <v>20</v>
      </c>
      <c r="E157" s="88">
        <v>14</v>
      </c>
      <c r="F157" s="55">
        <v>28</v>
      </c>
      <c r="G157" s="55">
        <v>26</v>
      </c>
      <c r="H157" s="55">
        <v>19</v>
      </c>
      <c r="I157" s="55">
        <v>34</v>
      </c>
      <c r="J157" s="55">
        <v>26</v>
      </c>
      <c r="K157" s="55">
        <v>21</v>
      </c>
      <c r="L157" s="52">
        <f t="shared" si="50"/>
        <v>-5</v>
      </c>
      <c r="M157" s="53">
        <f>IFERROR((K157-J157)/J157,"n/a")</f>
        <v>-0.19230769230769232</v>
      </c>
      <c r="N157" s="54">
        <f>IFERROR((K157-G157)/G157,"n/a")</f>
        <v>-0.19230769230769232</v>
      </c>
      <c r="O157" s="70">
        <f>IFERROR((K157-B157)/B157,"n/a")</f>
        <v>-8.6956521739130432E-2</v>
      </c>
      <c r="P157" s="87"/>
    </row>
    <row r="158" spans="1:16" x14ac:dyDescent="0.2">
      <c r="A158" s="8" t="s">
        <v>81</v>
      </c>
      <c r="B158" s="10">
        <f>B157/B156</f>
        <v>0.52272727272727271</v>
      </c>
      <c r="C158" s="10">
        <f>C157/C156</f>
        <v>0.54545454545454541</v>
      </c>
      <c r="D158" s="10">
        <f t="shared" ref="D158:K158" si="53">D157/D156</f>
        <v>0.54054054054054057</v>
      </c>
      <c r="E158" s="10">
        <f t="shared" si="53"/>
        <v>0.48275862068965519</v>
      </c>
      <c r="F158" s="10">
        <f t="shared" si="53"/>
        <v>0.8</v>
      </c>
      <c r="G158" s="10">
        <f t="shared" si="53"/>
        <v>0.66666666666666663</v>
      </c>
      <c r="H158" s="10">
        <f t="shared" si="53"/>
        <v>0.5757575757575758</v>
      </c>
      <c r="I158" s="10">
        <f t="shared" si="53"/>
        <v>0.65384615384615385</v>
      </c>
      <c r="J158" s="10">
        <f t="shared" si="53"/>
        <v>0.60465116279069764</v>
      </c>
      <c r="K158" s="10">
        <f t="shared" si="53"/>
        <v>0.58333333333333337</v>
      </c>
      <c r="L158" s="34"/>
      <c r="M158" s="24"/>
      <c r="N158" s="12"/>
      <c r="O158" s="12"/>
      <c r="P158" s="12"/>
    </row>
    <row r="159" spans="1:16" x14ac:dyDescent="0.2">
      <c r="A159" s="8"/>
      <c r="B159" s="8"/>
      <c r="C159" s="10"/>
      <c r="D159" s="10"/>
      <c r="E159" s="10"/>
      <c r="F159" s="10"/>
      <c r="G159" s="10"/>
      <c r="H159" s="10"/>
      <c r="I159" s="10"/>
      <c r="J159" s="10"/>
      <c r="K159" s="10"/>
      <c r="L159" s="34"/>
      <c r="M159" s="24"/>
      <c r="N159" s="12"/>
      <c r="O159" s="12"/>
      <c r="P159" s="12"/>
    </row>
    <row r="160" spans="1:16" x14ac:dyDescent="0.2">
      <c r="A160" s="89" t="s">
        <v>29</v>
      </c>
      <c r="B160" s="89"/>
      <c r="C160" s="6"/>
      <c r="D160" s="6"/>
      <c r="E160" s="6"/>
      <c r="F160" s="6"/>
      <c r="G160" s="6"/>
      <c r="H160" s="6"/>
      <c r="I160" s="6"/>
      <c r="J160" s="6"/>
      <c r="K160" s="6"/>
      <c r="L160" s="34"/>
      <c r="M160" s="24"/>
      <c r="N160" s="12"/>
      <c r="O160" s="12"/>
      <c r="P160" s="12"/>
    </row>
    <row r="161" spans="1:16" x14ac:dyDescent="0.2">
      <c r="A161" s="8" t="s">
        <v>28</v>
      </c>
      <c r="B161" s="90">
        <v>183</v>
      </c>
      <c r="C161" s="90">
        <v>184</v>
      </c>
      <c r="D161" s="90">
        <v>186</v>
      </c>
      <c r="E161" s="90">
        <v>149</v>
      </c>
      <c r="F161" s="95">
        <v>144</v>
      </c>
      <c r="G161" s="95">
        <v>211</v>
      </c>
      <c r="H161" s="95">
        <v>220</v>
      </c>
      <c r="I161" s="95">
        <v>253</v>
      </c>
      <c r="J161" s="95">
        <v>226</v>
      </c>
      <c r="K161" s="95">
        <v>203</v>
      </c>
      <c r="L161" s="91">
        <f t="shared" si="50"/>
        <v>-23</v>
      </c>
      <c r="M161" s="78">
        <f t="shared" ref="M161:M165" si="54">IFERROR((K161-J161)/J161,"n/a")</f>
        <v>-0.10176991150442478</v>
      </c>
      <c r="N161" s="80">
        <f>IFERROR((K161-G161)/G161,"n/a")</f>
        <v>-3.7914691943127965E-2</v>
      </c>
      <c r="O161" s="80">
        <f>IFERROR((K161-B161)/B161,"n/a")</f>
        <v>0.10928961748633879</v>
      </c>
      <c r="P161" s="80"/>
    </row>
    <row r="162" spans="1:16" x14ac:dyDescent="0.2">
      <c r="A162" s="50" t="s">
        <v>30</v>
      </c>
      <c r="B162" s="50">
        <v>21</v>
      </c>
      <c r="C162" s="88">
        <v>23</v>
      </c>
      <c r="D162" s="88">
        <v>20</v>
      </c>
      <c r="E162" s="88">
        <v>10</v>
      </c>
      <c r="F162" s="55">
        <v>11</v>
      </c>
      <c r="G162" s="55">
        <v>22</v>
      </c>
      <c r="H162" s="55">
        <v>20</v>
      </c>
      <c r="I162" s="55">
        <v>36</v>
      </c>
      <c r="J162" s="55">
        <v>22</v>
      </c>
      <c r="K162" s="55">
        <v>39</v>
      </c>
      <c r="L162" s="52">
        <f t="shared" si="50"/>
        <v>17</v>
      </c>
      <c r="M162" s="53">
        <f t="shared" si="54"/>
        <v>0.77272727272727271</v>
      </c>
      <c r="N162" s="54">
        <f>IFERROR((K162-G162)/G162,"n/a")</f>
        <v>0.77272727272727271</v>
      </c>
      <c r="O162" s="70">
        <f>IFERROR((K162-B162)/B162,"n/a")</f>
        <v>0.8571428571428571</v>
      </c>
      <c r="P162" s="87"/>
    </row>
    <row r="163" spans="1:16" x14ac:dyDescent="0.2">
      <c r="A163" s="8" t="s">
        <v>31</v>
      </c>
      <c r="B163" s="8">
        <v>40</v>
      </c>
      <c r="C163" s="6">
        <v>38</v>
      </c>
      <c r="D163" s="6">
        <v>33</v>
      </c>
      <c r="E163" s="6">
        <v>36</v>
      </c>
      <c r="F163" s="45">
        <v>36</v>
      </c>
      <c r="G163" s="45">
        <v>46</v>
      </c>
      <c r="H163" s="45">
        <v>43</v>
      </c>
      <c r="I163" s="45">
        <v>65</v>
      </c>
      <c r="J163" s="45">
        <v>53</v>
      </c>
      <c r="K163" s="45">
        <v>43</v>
      </c>
      <c r="L163" s="34">
        <f t="shared" si="50"/>
        <v>-10</v>
      </c>
      <c r="M163" s="24">
        <f t="shared" si="54"/>
        <v>-0.18867924528301888</v>
      </c>
      <c r="N163" s="12">
        <f t="shared" ref="N163:N165" si="55">IFERROR((K163-G163)/G163,"n/a")</f>
        <v>-6.5217391304347824E-2</v>
      </c>
      <c r="O163" s="12">
        <f t="shared" ref="O163:O165" si="56">IFERROR((K163-B163)/B163,"n/a")</f>
        <v>7.4999999999999997E-2</v>
      </c>
      <c r="P163" s="80"/>
    </row>
    <row r="164" spans="1:16" x14ac:dyDescent="0.2">
      <c r="A164" s="50" t="s">
        <v>32</v>
      </c>
      <c r="B164" s="50">
        <v>73</v>
      </c>
      <c r="C164" s="88">
        <v>63</v>
      </c>
      <c r="D164" s="88">
        <v>66</v>
      </c>
      <c r="E164" s="88">
        <v>54</v>
      </c>
      <c r="F164" s="55">
        <v>54</v>
      </c>
      <c r="G164" s="55">
        <v>74</v>
      </c>
      <c r="H164" s="55">
        <v>86</v>
      </c>
      <c r="I164" s="55">
        <v>67</v>
      </c>
      <c r="J164" s="55">
        <v>88</v>
      </c>
      <c r="K164" s="55">
        <v>64</v>
      </c>
      <c r="L164" s="52">
        <f t="shared" si="50"/>
        <v>-24</v>
      </c>
      <c r="M164" s="53">
        <f t="shared" si="54"/>
        <v>-0.27272727272727271</v>
      </c>
      <c r="N164" s="54">
        <f t="shared" si="55"/>
        <v>-0.13513513513513514</v>
      </c>
      <c r="O164" s="70">
        <f t="shared" si="56"/>
        <v>-0.12328767123287671</v>
      </c>
      <c r="P164" s="87"/>
    </row>
    <row r="165" spans="1:16" x14ac:dyDescent="0.2">
      <c r="A165" s="8" t="s">
        <v>33</v>
      </c>
      <c r="B165" s="8">
        <v>49</v>
      </c>
      <c r="C165" s="6">
        <v>60</v>
      </c>
      <c r="D165" s="6">
        <v>67</v>
      </c>
      <c r="E165" s="6">
        <v>49</v>
      </c>
      <c r="F165" s="45">
        <v>43</v>
      </c>
      <c r="G165" s="45">
        <v>69</v>
      </c>
      <c r="H165" s="45">
        <v>71</v>
      </c>
      <c r="I165" s="45">
        <v>85</v>
      </c>
      <c r="J165" s="45">
        <v>63</v>
      </c>
      <c r="K165" s="45">
        <v>57</v>
      </c>
      <c r="L165" s="34">
        <f t="shared" si="50"/>
        <v>-6</v>
      </c>
      <c r="M165" s="24">
        <f t="shared" si="54"/>
        <v>-9.5238095238095233E-2</v>
      </c>
      <c r="N165" s="12">
        <f t="shared" si="55"/>
        <v>-0.17391304347826086</v>
      </c>
      <c r="O165" s="12">
        <f t="shared" si="56"/>
        <v>0.16326530612244897</v>
      </c>
      <c r="P165" s="80"/>
    </row>
    <row r="166" spans="1:16" x14ac:dyDescent="0.2">
      <c r="A166" s="14"/>
      <c r="B166" s="9">
        <f t="shared" ref="B166:K166" si="57">SUM(B167:B170)</f>
        <v>1</v>
      </c>
      <c r="C166" s="9">
        <f t="shared" si="57"/>
        <v>1</v>
      </c>
      <c r="D166" s="9">
        <f t="shared" si="57"/>
        <v>1</v>
      </c>
      <c r="E166" s="9">
        <f t="shared" si="57"/>
        <v>1</v>
      </c>
      <c r="F166" s="9">
        <f t="shared" si="57"/>
        <v>1</v>
      </c>
      <c r="G166" s="9">
        <f t="shared" si="57"/>
        <v>1</v>
      </c>
      <c r="H166" s="9">
        <f t="shared" si="57"/>
        <v>1</v>
      </c>
      <c r="I166" s="9">
        <f t="shared" si="57"/>
        <v>1</v>
      </c>
      <c r="J166" s="9">
        <f t="shared" si="57"/>
        <v>1</v>
      </c>
      <c r="K166" s="9">
        <f t="shared" si="57"/>
        <v>1</v>
      </c>
      <c r="L166" s="18" t="s">
        <v>42</v>
      </c>
      <c r="M166" s="23"/>
      <c r="N166" s="11"/>
      <c r="O166" s="11"/>
      <c r="P166" s="19"/>
    </row>
    <row r="167" spans="1:16" x14ac:dyDescent="0.2">
      <c r="A167" s="50" t="s">
        <v>30</v>
      </c>
      <c r="B167" s="56">
        <f>B162/$B$161</f>
        <v>0.11475409836065574</v>
      </c>
      <c r="C167" s="56">
        <f>C162/$C$161</f>
        <v>0.125</v>
      </c>
      <c r="D167" s="56">
        <f>D162/$D$161</f>
        <v>0.10752688172043011</v>
      </c>
      <c r="E167" s="56">
        <f>E162/$E$161</f>
        <v>6.7114093959731544E-2</v>
      </c>
      <c r="F167" s="56">
        <f>F162/$F$161</f>
        <v>7.6388888888888895E-2</v>
      </c>
      <c r="G167" s="56">
        <f>G162/$G$161</f>
        <v>0.10426540284360189</v>
      </c>
      <c r="H167" s="56">
        <f>H162/$H$161</f>
        <v>9.0909090909090912E-2</v>
      </c>
      <c r="I167" s="56">
        <f>I162/$I$161</f>
        <v>0.14229249011857709</v>
      </c>
      <c r="J167" s="56">
        <f>J162/$J$161</f>
        <v>9.7345132743362831E-2</v>
      </c>
      <c r="K167" s="56">
        <f>K162/$K$161</f>
        <v>0.19211822660098521</v>
      </c>
      <c r="L167" s="57"/>
      <c r="M167" s="53">
        <f>IFERROR((K167-J167),"n/a")</f>
        <v>9.4773093857622379E-2</v>
      </c>
      <c r="N167" s="54">
        <f>IFERROR((K167-G167),"n/a")</f>
        <v>8.7852823757383319E-2</v>
      </c>
      <c r="O167" s="54">
        <f>IFERROR((K167-B167),"n/a")</f>
        <v>7.7364128240329469E-2</v>
      </c>
      <c r="P167" s="54"/>
    </row>
    <row r="168" spans="1:16" x14ac:dyDescent="0.2">
      <c r="A168" s="8" t="s">
        <v>31</v>
      </c>
      <c r="B168" s="10">
        <f t="shared" ref="B168:B170" si="58">B163/$B$161</f>
        <v>0.21857923497267759</v>
      </c>
      <c r="C168" s="10">
        <f t="shared" ref="C168:C170" si="59">C163/$C$161</f>
        <v>0.20652173913043478</v>
      </c>
      <c r="D168" s="10">
        <f t="shared" ref="D168:D170" si="60">D163/$D$161</f>
        <v>0.17741935483870969</v>
      </c>
      <c r="E168" s="10">
        <f t="shared" ref="E168:E170" si="61">E163/$E$161</f>
        <v>0.24161073825503357</v>
      </c>
      <c r="F168" s="10">
        <f t="shared" ref="F168:F170" si="62">F163/$F$161</f>
        <v>0.25</v>
      </c>
      <c r="G168" s="10">
        <f t="shared" ref="G168:G170" si="63">G163/$G$161</f>
        <v>0.21800947867298578</v>
      </c>
      <c r="H168" s="10">
        <f t="shared" ref="H168:H170" si="64">H163/$H$161</f>
        <v>0.19545454545454546</v>
      </c>
      <c r="I168" s="10">
        <f t="shared" ref="I168:I170" si="65">I163/$I$161</f>
        <v>0.25691699604743085</v>
      </c>
      <c r="J168" s="10">
        <f t="shared" ref="J168:J170" si="66">J163/$J$161</f>
        <v>0.23451327433628319</v>
      </c>
      <c r="K168" s="10">
        <f t="shared" ref="K168:K170" si="67">K163/$K$161</f>
        <v>0.21182266009852216</v>
      </c>
      <c r="L168" s="26"/>
      <c r="M168" s="24">
        <f>IFERROR((K168-J168),"n/a")</f>
        <v>-2.2690614237761031E-2</v>
      </c>
      <c r="N168" s="12">
        <f t="shared" ref="N168:N170" si="68">IFERROR((K168-G168),"n/a")</f>
        <v>-6.1868185744636262E-3</v>
      </c>
      <c r="O168" s="12">
        <f t="shared" ref="O168:O170" si="69">IFERROR((K168-B168),"n/a")</f>
        <v>-6.7565748741554299E-3</v>
      </c>
      <c r="P168" s="12"/>
    </row>
    <row r="169" spans="1:16" x14ac:dyDescent="0.2">
      <c r="A169" s="50" t="s">
        <v>32</v>
      </c>
      <c r="B169" s="56">
        <f t="shared" si="58"/>
        <v>0.39890710382513661</v>
      </c>
      <c r="C169" s="56">
        <f t="shared" si="59"/>
        <v>0.34239130434782611</v>
      </c>
      <c r="D169" s="56">
        <f t="shared" si="60"/>
        <v>0.35483870967741937</v>
      </c>
      <c r="E169" s="56">
        <f t="shared" si="61"/>
        <v>0.36241610738255031</v>
      </c>
      <c r="F169" s="56">
        <f t="shared" si="62"/>
        <v>0.375</v>
      </c>
      <c r="G169" s="56">
        <f t="shared" si="63"/>
        <v>0.35071090047393366</v>
      </c>
      <c r="H169" s="56">
        <f t="shared" si="64"/>
        <v>0.39090909090909093</v>
      </c>
      <c r="I169" s="56">
        <f t="shared" si="65"/>
        <v>0.2648221343873518</v>
      </c>
      <c r="J169" s="56">
        <f t="shared" si="66"/>
        <v>0.38938053097345132</v>
      </c>
      <c r="K169" s="56">
        <f t="shared" si="67"/>
        <v>0.31527093596059114</v>
      </c>
      <c r="L169" s="57"/>
      <c r="M169" s="53">
        <f>IFERROR((K169-J169),"n/a")</f>
        <v>-7.4109595012860185E-2</v>
      </c>
      <c r="N169" s="54">
        <f t="shared" si="68"/>
        <v>-3.5439964513342526E-2</v>
      </c>
      <c r="O169" s="54">
        <f t="shared" si="69"/>
        <v>-8.3636167864545474E-2</v>
      </c>
      <c r="P169" s="54"/>
    </row>
    <row r="170" spans="1:16" x14ac:dyDescent="0.2">
      <c r="A170" s="8" t="s">
        <v>33</v>
      </c>
      <c r="B170" s="10">
        <f t="shared" si="58"/>
        <v>0.26775956284153007</v>
      </c>
      <c r="C170" s="10">
        <f t="shared" si="59"/>
        <v>0.32608695652173914</v>
      </c>
      <c r="D170" s="10">
        <f t="shared" si="60"/>
        <v>0.36021505376344087</v>
      </c>
      <c r="E170" s="10">
        <f t="shared" si="61"/>
        <v>0.32885906040268459</v>
      </c>
      <c r="F170" s="10">
        <f t="shared" si="62"/>
        <v>0.2986111111111111</v>
      </c>
      <c r="G170" s="10">
        <f t="shared" si="63"/>
        <v>0.32701421800947866</v>
      </c>
      <c r="H170" s="10">
        <f t="shared" si="64"/>
        <v>0.32272727272727275</v>
      </c>
      <c r="I170" s="10">
        <f t="shared" si="65"/>
        <v>0.33596837944664032</v>
      </c>
      <c r="J170" s="10">
        <f t="shared" si="66"/>
        <v>0.27876106194690264</v>
      </c>
      <c r="K170" s="10">
        <f t="shared" si="67"/>
        <v>0.28078817733990147</v>
      </c>
      <c r="L170" s="26"/>
      <c r="M170" s="24">
        <f>IFERROR((K170-J170),"n/a")</f>
        <v>2.0271153929988239E-3</v>
      </c>
      <c r="N170" s="12">
        <f t="shared" si="68"/>
        <v>-4.6226040669577195E-2</v>
      </c>
      <c r="O170" s="12">
        <f t="shared" si="69"/>
        <v>1.3028614498371394E-2</v>
      </c>
      <c r="P170" s="12"/>
    </row>
    <row r="171" spans="1:16" x14ac:dyDescent="0.2">
      <c r="A171" s="8"/>
      <c r="B171" s="8"/>
      <c r="C171" s="10"/>
      <c r="D171" s="10"/>
      <c r="E171" s="10"/>
      <c r="F171" s="10"/>
      <c r="G171" s="10"/>
      <c r="H171" s="10"/>
      <c r="I171" s="10"/>
      <c r="J171" s="10"/>
      <c r="K171" s="10"/>
      <c r="L171" s="26"/>
      <c r="M171" s="12"/>
      <c r="N171" s="108"/>
      <c r="O171" s="12"/>
      <c r="P171" s="12"/>
    </row>
    <row r="172" spans="1:16" x14ac:dyDescent="0.2">
      <c r="A172" s="89" t="s">
        <v>129</v>
      </c>
      <c r="B172" s="90">
        <v>275</v>
      </c>
      <c r="C172" s="90">
        <v>262</v>
      </c>
      <c r="D172" s="90">
        <v>355</v>
      </c>
      <c r="E172" s="90">
        <v>317</v>
      </c>
      <c r="F172" s="90">
        <v>337</v>
      </c>
      <c r="G172" s="90">
        <v>352</v>
      </c>
      <c r="H172" s="90">
        <v>390</v>
      </c>
      <c r="I172" s="90">
        <v>358</v>
      </c>
      <c r="J172" s="90">
        <v>434</v>
      </c>
      <c r="K172" s="90">
        <v>345</v>
      </c>
      <c r="L172" s="91">
        <f>K172-J172</f>
        <v>-89</v>
      </c>
      <c r="M172" s="78">
        <f>IFERROR((K172-J172)/J172,"n/a")</f>
        <v>-0.20506912442396313</v>
      </c>
      <c r="N172" s="80">
        <f>IFERROR((K172-G172)/G172,"n/a")</f>
        <v>-1.9886363636363636E-2</v>
      </c>
      <c r="O172" s="80">
        <f>IFERROR((K172-B172)/B172,"n/a")</f>
        <v>0.25454545454545452</v>
      </c>
      <c r="P172" s="80"/>
    </row>
    <row r="173" spans="1:16" x14ac:dyDescent="0.2">
      <c r="A173" s="50" t="s">
        <v>132</v>
      </c>
      <c r="B173" s="50">
        <v>52</v>
      </c>
      <c r="C173" s="88">
        <v>52</v>
      </c>
      <c r="D173" s="88">
        <v>56</v>
      </c>
      <c r="E173" s="88">
        <v>65</v>
      </c>
      <c r="F173" s="63">
        <v>54</v>
      </c>
      <c r="G173" s="63">
        <v>57</v>
      </c>
      <c r="H173" s="63">
        <v>50</v>
      </c>
      <c r="I173" s="63">
        <v>73</v>
      </c>
      <c r="J173" s="63">
        <v>72</v>
      </c>
      <c r="K173" s="63">
        <v>62</v>
      </c>
      <c r="L173" s="52">
        <f t="shared" ref="L173:L175" si="70">K173-J173</f>
        <v>-10</v>
      </c>
      <c r="M173" s="53">
        <f>IFERROR((K173-J173)/J173,"n/a")</f>
        <v>-0.1388888888888889</v>
      </c>
      <c r="N173" s="54">
        <f>IFERROR((K173-G173)/G173,"n/a")</f>
        <v>8.771929824561403E-2</v>
      </c>
      <c r="O173" s="70">
        <f>IFERROR((K173-B173)/B173,"n/a")</f>
        <v>0.19230769230769232</v>
      </c>
      <c r="P173" s="87"/>
    </row>
    <row r="174" spans="1:16" x14ac:dyDescent="0.2">
      <c r="A174" s="8" t="s">
        <v>133</v>
      </c>
      <c r="B174" s="8">
        <v>166</v>
      </c>
      <c r="C174" s="6">
        <v>166</v>
      </c>
      <c r="D174" s="6">
        <v>197</v>
      </c>
      <c r="E174" s="6">
        <v>218</v>
      </c>
      <c r="F174" s="6">
        <v>204</v>
      </c>
      <c r="G174" s="6">
        <v>197</v>
      </c>
      <c r="H174" s="6">
        <v>185</v>
      </c>
      <c r="I174" s="6">
        <v>194</v>
      </c>
      <c r="J174" s="6">
        <v>204</v>
      </c>
      <c r="K174" s="6">
        <v>188</v>
      </c>
      <c r="L174" s="34">
        <f t="shared" si="70"/>
        <v>-16</v>
      </c>
      <c r="M174" s="24">
        <f>IFERROR((K174-J174)/J174,"n/a")</f>
        <v>-7.8431372549019607E-2</v>
      </c>
      <c r="N174" s="12">
        <f t="shared" ref="N174:N175" si="71">IFERROR((K174-G174)/G174,"n/a")</f>
        <v>-4.5685279187817257E-2</v>
      </c>
      <c r="O174" s="12">
        <f t="shared" ref="O174:O175" si="72">IFERROR((K174-B174)/B174,"n/a")</f>
        <v>0.13253012048192772</v>
      </c>
      <c r="P174" s="80"/>
    </row>
    <row r="175" spans="1:16" x14ac:dyDescent="0.2">
      <c r="A175" s="50" t="s">
        <v>134</v>
      </c>
      <c r="B175" s="50">
        <v>57</v>
      </c>
      <c r="C175" s="88">
        <v>44</v>
      </c>
      <c r="D175" s="88">
        <v>102</v>
      </c>
      <c r="E175" s="88">
        <v>34</v>
      </c>
      <c r="F175" s="88">
        <v>79</v>
      </c>
      <c r="G175" s="88">
        <v>98</v>
      </c>
      <c r="H175" s="88">
        <v>155</v>
      </c>
      <c r="I175" s="88">
        <v>91</v>
      </c>
      <c r="J175" s="88">
        <v>158</v>
      </c>
      <c r="K175" s="88">
        <v>95</v>
      </c>
      <c r="L175" s="52">
        <f t="shared" si="70"/>
        <v>-63</v>
      </c>
      <c r="M175" s="53">
        <f>IFERROR((K175-J175)/J175,"n/a")</f>
        <v>-0.39873417721518989</v>
      </c>
      <c r="N175" s="54">
        <f t="shared" si="71"/>
        <v>-3.0612244897959183E-2</v>
      </c>
      <c r="O175" s="70">
        <f t="shared" si="72"/>
        <v>0.66666666666666663</v>
      </c>
      <c r="P175" s="87"/>
    </row>
    <row r="176" spans="1:16" x14ac:dyDescent="0.2">
      <c r="A176" s="14" t="s">
        <v>135</v>
      </c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2"/>
      <c r="N176" s="12"/>
      <c r="O176" s="12"/>
      <c r="P176" s="12"/>
    </row>
    <row r="177" spans="1:16" x14ac:dyDescent="0.2">
      <c r="A177" s="165" t="s">
        <v>136</v>
      </c>
      <c r="B177" s="165"/>
      <c r="C177" s="165"/>
      <c r="D177" s="165"/>
      <c r="E177" s="165"/>
      <c r="F177" s="165"/>
      <c r="G177" s="165"/>
      <c r="H177" s="165"/>
      <c r="I177" s="165"/>
      <c r="J177" s="165"/>
      <c r="K177" s="165"/>
      <c r="L177" s="165"/>
      <c r="M177" s="165"/>
      <c r="N177" s="165"/>
      <c r="O177" s="165"/>
      <c r="P177" s="165"/>
    </row>
    <row r="178" spans="1:16" x14ac:dyDescent="0.2">
      <c r="A178" t="s">
        <v>96</v>
      </c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</row>
    <row r="179" spans="1:16" ht="18" x14ac:dyDescent="0.25">
      <c r="A179" s="1"/>
    </row>
    <row r="180" spans="1:16" ht="18" x14ac:dyDescent="0.25">
      <c r="A180" s="1" t="s">
        <v>141</v>
      </c>
      <c r="B180" s="1"/>
    </row>
    <row r="181" spans="1:16" x14ac:dyDescent="0.2">
      <c r="B181" s="3"/>
      <c r="C181" s="3" t="s">
        <v>115</v>
      </c>
      <c r="D181" s="3"/>
      <c r="E181" s="3"/>
      <c r="F181" s="3"/>
      <c r="G181" s="3"/>
      <c r="H181" s="3"/>
      <c r="I181" s="3"/>
      <c r="J181" s="3"/>
      <c r="K181" s="3"/>
      <c r="L181" s="74" t="s">
        <v>100</v>
      </c>
      <c r="M181" s="13" t="s">
        <v>101</v>
      </c>
      <c r="N181" s="3" t="s">
        <v>102</v>
      </c>
      <c r="O181" s="11"/>
      <c r="P181" s="13" t="s">
        <v>103</v>
      </c>
    </row>
    <row r="182" spans="1:16" x14ac:dyDescent="0.2">
      <c r="A182" s="4" t="s">
        <v>0</v>
      </c>
      <c r="B182" s="4">
        <v>2017</v>
      </c>
      <c r="C182" s="75">
        <v>2018</v>
      </c>
      <c r="D182" s="75">
        <v>2019</v>
      </c>
      <c r="E182" s="75">
        <v>2020</v>
      </c>
      <c r="F182" s="48" t="s">
        <v>95</v>
      </c>
      <c r="G182" s="75">
        <v>2022</v>
      </c>
      <c r="H182" s="75">
        <v>2023</v>
      </c>
      <c r="I182" s="75">
        <v>2024</v>
      </c>
      <c r="J182" s="75">
        <v>2025</v>
      </c>
      <c r="K182" s="75">
        <v>2026</v>
      </c>
      <c r="L182" s="20" t="s">
        <v>104</v>
      </c>
      <c r="M182" s="21"/>
      <c r="N182" s="22" t="s">
        <v>105</v>
      </c>
      <c r="O182" s="22" t="s">
        <v>106</v>
      </c>
      <c r="P182" s="75" t="s">
        <v>107</v>
      </c>
    </row>
    <row r="183" spans="1:16" x14ac:dyDescent="0.2">
      <c r="A183" s="72" t="s">
        <v>40</v>
      </c>
      <c r="B183" s="90">
        <v>5210</v>
      </c>
      <c r="C183" s="90">
        <v>4996</v>
      </c>
      <c r="D183" s="90">
        <v>5283</v>
      </c>
      <c r="E183" s="90">
        <v>5485</v>
      </c>
      <c r="F183" s="95">
        <v>5430</v>
      </c>
      <c r="G183" s="95">
        <v>5698</v>
      </c>
      <c r="H183" s="95">
        <v>5995</v>
      </c>
      <c r="I183" s="95">
        <v>5818</v>
      </c>
      <c r="J183" s="95">
        <v>5882</v>
      </c>
      <c r="K183" s="95">
        <v>5592</v>
      </c>
      <c r="L183" s="91">
        <f>K183-J183</f>
        <v>-290</v>
      </c>
      <c r="M183" s="78">
        <f>IFERROR((K183-J183)/J183,"n/a")</f>
        <v>-4.9302958177490648E-2</v>
      </c>
      <c r="N183" s="80">
        <f>IFERROR((K183-G183)/G183,"n/a")</f>
        <v>-1.8603018603018603E-2</v>
      </c>
      <c r="O183" s="80">
        <f>IFERROR((K183-B183)/B183,"n/a")</f>
        <v>7.3320537428023039E-2</v>
      </c>
      <c r="P183" s="80"/>
    </row>
    <row r="184" spans="1:16" x14ac:dyDescent="0.2">
      <c r="A184" s="8" t="s">
        <v>8</v>
      </c>
      <c r="B184" s="6">
        <v>894</v>
      </c>
      <c r="C184" s="6">
        <v>863</v>
      </c>
      <c r="D184" s="6">
        <v>820</v>
      </c>
      <c r="E184" s="6">
        <v>855</v>
      </c>
      <c r="F184" s="45">
        <v>801</v>
      </c>
      <c r="G184" s="45">
        <v>883</v>
      </c>
      <c r="H184" s="45">
        <v>894</v>
      </c>
      <c r="I184" s="45">
        <v>971</v>
      </c>
      <c r="J184" s="45">
        <v>1012</v>
      </c>
      <c r="K184" s="45">
        <v>929</v>
      </c>
      <c r="L184" s="34">
        <f t="shared" ref="L184:L194" si="73">K184-J184</f>
        <v>-83</v>
      </c>
      <c r="M184" s="24">
        <f t="shared" ref="M184:M194" si="74">IFERROR((K184-J184)/J184,"n/a")</f>
        <v>-8.201581027667984E-2</v>
      </c>
      <c r="N184" s="12">
        <f>IFERROR((K184-G184)/G184,"n/a")</f>
        <v>5.2095130237825596E-2</v>
      </c>
      <c r="O184" s="12">
        <f>IFERROR((K184-B184)/B184,"n/a")</f>
        <v>3.9149888143176735E-2</v>
      </c>
      <c r="P184" s="80"/>
    </row>
    <row r="185" spans="1:16" x14ac:dyDescent="0.2">
      <c r="A185" s="50" t="s">
        <v>241</v>
      </c>
      <c r="B185" s="88">
        <v>710</v>
      </c>
      <c r="C185" s="88">
        <v>851</v>
      </c>
      <c r="D185" s="88">
        <v>1178</v>
      </c>
      <c r="E185" s="88">
        <v>1240</v>
      </c>
      <c r="F185" s="55">
        <v>1438</v>
      </c>
      <c r="G185" s="55">
        <v>1412</v>
      </c>
      <c r="H185" s="55">
        <v>1592</v>
      </c>
      <c r="I185" s="55">
        <v>1527</v>
      </c>
      <c r="J185" s="55">
        <v>1710</v>
      </c>
      <c r="K185" s="55">
        <v>1592</v>
      </c>
      <c r="L185" s="52">
        <f t="shared" si="73"/>
        <v>-118</v>
      </c>
      <c r="M185" s="53">
        <f t="shared" si="74"/>
        <v>-6.9005847953216376E-2</v>
      </c>
      <c r="N185" s="70">
        <f t="shared" ref="N185:N194" si="75">IFERROR((K185-G185)/G185,"n/a")</f>
        <v>0.12747875354107649</v>
      </c>
      <c r="O185" s="70">
        <f t="shared" ref="O185:O194" si="76">IFERROR((K185-B185)/B185,"n/a")</f>
        <v>1.2422535211267605</v>
      </c>
      <c r="P185" s="87"/>
    </row>
    <row r="186" spans="1:16" x14ac:dyDescent="0.2">
      <c r="A186" s="8" t="s">
        <v>9</v>
      </c>
      <c r="B186" s="6">
        <v>983</v>
      </c>
      <c r="C186" s="6">
        <v>903</v>
      </c>
      <c r="D186" s="6">
        <v>918</v>
      </c>
      <c r="E186" s="6">
        <v>1020</v>
      </c>
      <c r="F186" s="45">
        <v>947</v>
      </c>
      <c r="G186" s="45">
        <v>1139</v>
      </c>
      <c r="H186" s="45">
        <v>1220</v>
      </c>
      <c r="I186" s="45">
        <v>919</v>
      </c>
      <c r="J186" s="45">
        <v>799</v>
      </c>
      <c r="K186" s="45">
        <v>848</v>
      </c>
      <c r="L186" s="34">
        <f t="shared" si="73"/>
        <v>49</v>
      </c>
      <c r="M186" s="24">
        <f t="shared" si="74"/>
        <v>6.1326658322903627E-2</v>
      </c>
      <c r="N186" s="12">
        <f t="shared" si="75"/>
        <v>-0.25548726953467954</v>
      </c>
      <c r="O186" s="12">
        <f t="shared" si="76"/>
        <v>-0.13733468972533061</v>
      </c>
      <c r="P186" s="80"/>
    </row>
    <row r="187" spans="1:16" x14ac:dyDescent="0.2">
      <c r="A187" s="50" t="s">
        <v>10</v>
      </c>
      <c r="B187" s="88">
        <v>153</v>
      </c>
      <c r="C187" s="88">
        <v>153</v>
      </c>
      <c r="D187" s="88">
        <v>176</v>
      </c>
      <c r="E187" s="88">
        <v>195</v>
      </c>
      <c r="F187" s="55">
        <v>186</v>
      </c>
      <c r="G187" s="55">
        <v>198</v>
      </c>
      <c r="H187" s="55">
        <v>235</v>
      </c>
      <c r="I187" s="55">
        <v>295</v>
      </c>
      <c r="J187" s="55">
        <v>242</v>
      </c>
      <c r="K187" s="55">
        <v>221</v>
      </c>
      <c r="L187" s="52">
        <f t="shared" si="73"/>
        <v>-21</v>
      </c>
      <c r="M187" s="53">
        <f t="shared" si="74"/>
        <v>-8.6776859504132234E-2</v>
      </c>
      <c r="N187" s="70">
        <f t="shared" si="75"/>
        <v>0.11616161616161616</v>
      </c>
      <c r="O187" s="70">
        <f t="shared" si="76"/>
        <v>0.44444444444444442</v>
      </c>
      <c r="P187" s="87"/>
    </row>
    <row r="188" spans="1:16" x14ac:dyDescent="0.2">
      <c r="A188" s="8" t="s">
        <v>11</v>
      </c>
      <c r="B188" s="6">
        <v>1073</v>
      </c>
      <c r="C188" s="6">
        <v>987</v>
      </c>
      <c r="D188" s="6">
        <v>987</v>
      </c>
      <c r="E188" s="6">
        <v>983</v>
      </c>
      <c r="F188" s="45">
        <v>958</v>
      </c>
      <c r="G188" s="45">
        <v>933</v>
      </c>
      <c r="H188" s="45">
        <v>901</v>
      </c>
      <c r="I188" s="45">
        <v>961</v>
      </c>
      <c r="J188" s="45">
        <v>965</v>
      </c>
      <c r="K188" s="45">
        <v>947</v>
      </c>
      <c r="L188" s="34">
        <f t="shared" si="73"/>
        <v>-18</v>
      </c>
      <c r="M188" s="24">
        <f t="shared" si="74"/>
        <v>-1.8652849740932641E-2</v>
      </c>
      <c r="N188" s="12">
        <f t="shared" si="75"/>
        <v>1.5005359056806002E-2</v>
      </c>
      <c r="O188" s="12">
        <f t="shared" si="76"/>
        <v>-0.11742777260018639</v>
      </c>
      <c r="P188" s="80"/>
    </row>
    <row r="189" spans="1:16" x14ac:dyDescent="0.2">
      <c r="A189" s="50" t="s">
        <v>12</v>
      </c>
      <c r="B189" s="88">
        <v>109</v>
      </c>
      <c r="C189" s="88">
        <v>97</v>
      </c>
      <c r="D189" s="88">
        <v>99</v>
      </c>
      <c r="E189" s="88">
        <v>66</v>
      </c>
      <c r="F189" s="55">
        <v>73</v>
      </c>
      <c r="G189" s="55">
        <v>64</v>
      </c>
      <c r="H189" s="55">
        <v>102</v>
      </c>
      <c r="I189" s="55">
        <v>87</v>
      </c>
      <c r="J189" s="55">
        <v>102</v>
      </c>
      <c r="K189" s="55">
        <v>92</v>
      </c>
      <c r="L189" s="52">
        <f t="shared" si="73"/>
        <v>-10</v>
      </c>
      <c r="M189" s="53">
        <f t="shared" si="74"/>
        <v>-9.8039215686274508E-2</v>
      </c>
      <c r="N189" s="70">
        <f t="shared" si="75"/>
        <v>0.4375</v>
      </c>
      <c r="O189" s="70">
        <f t="shared" si="76"/>
        <v>-0.15596330275229359</v>
      </c>
      <c r="P189" s="87"/>
    </row>
    <row r="190" spans="1:16" x14ac:dyDescent="0.2">
      <c r="A190" s="8" t="s">
        <v>13</v>
      </c>
      <c r="B190" s="6">
        <v>262</v>
      </c>
      <c r="C190" s="6">
        <v>230</v>
      </c>
      <c r="D190" s="6">
        <v>183</v>
      </c>
      <c r="E190" s="6">
        <v>192</v>
      </c>
      <c r="F190" s="45">
        <v>214</v>
      </c>
      <c r="G190" s="45">
        <v>210</v>
      </c>
      <c r="H190" s="45">
        <v>203</v>
      </c>
      <c r="I190" s="45">
        <v>212</v>
      </c>
      <c r="J190" s="45">
        <v>187</v>
      </c>
      <c r="K190" s="45">
        <v>182</v>
      </c>
      <c r="L190" s="34">
        <f t="shared" si="73"/>
        <v>-5</v>
      </c>
      <c r="M190" s="24">
        <f t="shared" si="74"/>
        <v>-2.6737967914438502E-2</v>
      </c>
      <c r="N190" s="12">
        <f t="shared" si="75"/>
        <v>-0.13333333333333333</v>
      </c>
      <c r="O190" s="12">
        <f t="shared" si="76"/>
        <v>-0.30534351145038169</v>
      </c>
      <c r="P190" s="80"/>
    </row>
    <row r="191" spans="1:16" x14ac:dyDescent="0.2">
      <c r="A191" s="50" t="s">
        <v>14</v>
      </c>
      <c r="B191" s="88">
        <v>677</v>
      </c>
      <c r="C191" s="88">
        <v>658</v>
      </c>
      <c r="D191" s="88">
        <v>690</v>
      </c>
      <c r="E191" s="88">
        <v>772</v>
      </c>
      <c r="F191" s="55">
        <v>665</v>
      </c>
      <c r="G191" s="55">
        <v>676</v>
      </c>
      <c r="H191" s="55">
        <v>650</v>
      </c>
      <c r="I191" s="55">
        <v>647</v>
      </c>
      <c r="J191" s="55">
        <v>637</v>
      </c>
      <c r="K191" s="55">
        <v>585</v>
      </c>
      <c r="L191" s="52">
        <f t="shared" si="73"/>
        <v>-52</v>
      </c>
      <c r="M191" s="53">
        <f t="shared" si="74"/>
        <v>-8.1632653061224483E-2</v>
      </c>
      <c r="N191" s="70">
        <f t="shared" si="75"/>
        <v>-0.13461538461538461</v>
      </c>
      <c r="O191" s="70">
        <f t="shared" si="76"/>
        <v>-0.13589364844903989</v>
      </c>
      <c r="P191" s="87"/>
    </row>
    <row r="192" spans="1:16" x14ac:dyDescent="0.2">
      <c r="A192" s="8" t="s">
        <v>137</v>
      </c>
      <c r="B192" s="6">
        <v>341</v>
      </c>
      <c r="C192" s="6">
        <v>245</v>
      </c>
      <c r="D192" s="6">
        <v>223</v>
      </c>
      <c r="E192" s="6">
        <v>152</v>
      </c>
      <c r="F192" s="45">
        <v>134</v>
      </c>
      <c r="G192" s="45">
        <v>174</v>
      </c>
      <c r="H192" s="45">
        <v>192</v>
      </c>
      <c r="I192" s="45">
        <v>186</v>
      </c>
      <c r="J192" s="45">
        <v>222</v>
      </c>
      <c r="K192" s="45">
        <v>191</v>
      </c>
      <c r="L192" s="34">
        <f t="shared" si="73"/>
        <v>-31</v>
      </c>
      <c r="M192" s="24">
        <f t="shared" si="74"/>
        <v>-0.13963963963963963</v>
      </c>
      <c r="N192" s="12">
        <f t="shared" si="75"/>
        <v>9.7701149425287362E-2</v>
      </c>
      <c r="O192" s="12">
        <f t="shared" si="76"/>
        <v>-0.43988269794721407</v>
      </c>
      <c r="P192" s="80"/>
    </row>
    <row r="193" spans="1:16" x14ac:dyDescent="0.2">
      <c r="A193" s="50" t="s">
        <v>138</v>
      </c>
      <c r="B193" s="66">
        <v>2</v>
      </c>
      <c r="C193" s="66">
        <v>7</v>
      </c>
      <c r="D193" s="66">
        <v>5</v>
      </c>
      <c r="E193" s="66">
        <v>10</v>
      </c>
      <c r="F193" s="66">
        <v>12</v>
      </c>
      <c r="G193" s="66">
        <v>9</v>
      </c>
      <c r="H193" s="66">
        <v>5</v>
      </c>
      <c r="I193" s="55">
        <v>12</v>
      </c>
      <c r="J193" s="55">
        <v>4</v>
      </c>
      <c r="K193" s="55">
        <v>5</v>
      </c>
      <c r="L193" s="52">
        <f t="shared" si="73"/>
        <v>1</v>
      </c>
      <c r="M193" s="53">
        <f t="shared" si="74"/>
        <v>0.25</v>
      </c>
      <c r="N193" s="70">
        <f t="shared" si="75"/>
        <v>-0.44444444444444442</v>
      </c>
      <c r="O193" s="70">
        <f t="shared" si="76"/>
        <v>1.5</v>
      </c>
      <c r="P193" s="87"/>
    </row>
    <row r="194" spans="1:16" x14ac:dyDescent="0.2">
      <c r="A194" s="8" t="s">
        <v>41</v>
      </c>
      <c r="B194" s="6">
        <v>6</v>
      </c>
      <c r="C194" s="6">
        <v>2</v>
      </c>
      <c r="D194" s="6">
        <v>4</v>
      </c>
      <c r="E194" s="6">
        <v>0</v>
      </c>
      <c r="F194" s="45">
        <v>2</v>
      </c>
      <c r="G194" s="45">
        <v>0</v>
      </c>
      <c r="H194" s="45">
        <v>1</v>
      </c>
      <c r="I194" s="45">
        <v>1</v>
      </c>
      <c r="J194" s="45">
        <v>2</v>
      </c>
      <c r="K194" s="45">
        <v>0</v>
      </c>
      <c r="L194" s="34">
        <f t="shared" si="73"/>
        <v>-2</v>
      </c>
      <c r="M194" s="24">
        <f t="shared" si="74"/>
        <v>-1</v>
      </c>
      <c r="N194" s="12" t="str">
        <f t="shared" si="75"/>
        <v>n/a</v>
      </c>
      <c r="O194" s="12">
        <f t="shared" si="76"/>
        <v>-1</v>
      </c>
      <c r="P194" s="80"/>
    </row>
    <row r="195" spans="1:16" x14ac:dyDescent="0.2">
      <c r="B195" s="9">
        <f>SUM(B196:B206)</f>
        <v>1</v>
      </c>
      <c r="C195" s="9">
        <f>SUM(C196:C206)</f>
        <v>1.0000000000000002</v>
      </c>
      <c r="D195" s="9">
        <f t="shared" ref="D195:K195" si="77">SUM(D196:D206)</f>
        <v>1</v>
      </c>
      <c r="E195" s="9">
        <f t="shared" si="77"/>
        <v>1</v>
      </c>
      <c r="F195" s="9">
        <f t="shared" si="77"/>
        <v>1</v>
      </c>
      <c r="G195" s="9">
        <f t="shared" si="77"/>
        <v>1</v>
      </c>
      <c r="H195" s="9">
        <f t="shared" si="77"/>
        <v>1.0000000000000002</v>
      </c>
      <c r="I195" s="9">
        <f t="shared" si="77"/>
        <v>0.99999999999999989</v>
      </c>
      <c r="J195" s="9">
        <f t="shared" si="77"/>
        <v>0.99999999999999989</v>
      </c>
      <c r="K195" s="9">
        <f t="shared" si="77"/>
        <v>1</v>
      </c>
      <c r="L195" s="18" t="s">
        <v>42</v>
      </c>
      <c r="M195" s="23"/>
      <c r="N195" s="11"/>
      <c r="O195" s="11"/>
      <c r="P195" s="19"/>
    </row>
    <row r="196" spans="1:16" x14ac:dyDescent="0.2">
      <c r="A196" s="8" t="s">
        <v>8</v>
      </c>
      <c r="B196" s="10">
        <f t="shared" ref="B196:K196" si="78">B184/B$183</f>
        <v>0.17159309021113245</v>
      </c>
      <c r="C196" s="10">
        <f t="shared" si="78"/>
        <v>0.17273819055244197</v>
      </c>
      <c r="D196" s="10">
        <f t="shared" si="78"/>
        <v>0.15521484005300018</v>
      </c>
      <c r="E196" s="10">
        <f t="shared" si="78"/>
        <v>0.15587967183226983</v>
      </c>
      <c r="F196" s="10">
        <f t="shared" si="78"/>
        <v>0.14751381215469614</v>
      </c>
      <c r="G196" s="10">
        <f t="shared" si="78"/>
        <v>0.15496665496665496</v>
      </c>
      <c r="H196" s="10">
        <f t="shared" si="78"/>
        <v>0.14912427022518765</v>
      </c>
      <c r="I196" s="10">
        <f t="shared" si="78"/>
        <v>0.16689584049501546</v>
      </c>
      <c r="J196" s="10">
        <f t="shared" si="78"/>
        <v>0.17205032301938117</v>
      </c>
      <c r="K196" s="10">
        <f t="shared" si="78"/>
        <v>0.1661301859799714</v>
      </c>
      <c r="L196" s="26"/>
      <c r="M196" s="24">
        <f t="shared" ref="M196:M206" si="79">IFERROR((K196-J196),"n/a")</f>
        <v>-5.920137039409773E-3</v>
      </c>
      <c r="N196" s="12">
        <f>IFERROR((K196-G196),"n/a")</f>
        <v>1.1163531013316436E-2</v>
      </c>
      <c r="O196" s="12">
        <f>IFERROR((K196-B196),"n/a")</f>
        <v>-5.4629042311610532E-3</v>
      </c>
      <c r="P196" s="12"/>
    </row>
    <row r="197" spans="1:16" x14ac:dyDescent="0.2">
      <c r="A197" s="50" t="s">
        <v>241</v>
      </c>
      <c r="B197" s="112">
        <f t="shared" ref="B197:K206" si="80">B185/B$183</f>
        <v>0.1362763915547025</v>
      </c>
      <c r="C197" s="112">
        <f t="shared" si="80"/>
        <v>0.17033626901521218</v>
      </c>
      <c r="D197" s="112">
        <f t="shared" si="80"/>
        <v>0.22297936778345637</v>
      </c>
      <c r="E197" s="112">
        <f t="shared" si="80"/>
        <v>0.22607110300820418</v>
      </c>
      <c r="F197" s="112">
        <f t="shared" si="80"/>
        <v>0.26482504604051565</v>
      </c>
      <c r="G197" s="112">
        <f t="shared" si="80"/>
        <v>0.2478062478062478</v>
      </c>
      <c r="H197" s="112">
        <f t="shared" si="80"/>
        <v>0.26555462885738113</v>
      </c>
      <c r="I197" s="112">
        <f t="shared" si="80"/>
        <v>0.26246132691646612</v>
      </c>
      <c r="J197" s="112">
        <f t="shared" si="80"/>
        <v>0.29071744304658281</v>
      </c>
      <c r="K197" s="112">
        <f t="shared" si="80"/>
        <v>0.28469241773962806</v>
      </c>
      <c r="L197" s="57"/>
      <c r="M197" s="53">
        <f t="shared" si="79"/>
        <v>-6.0250253069547566E-3</v>
      </c>
      <c r="N197" s="70">
        <f t="shared" ref="N197:N206" si="81">IFERROR((K197-G197),"n/a")</f>
        <v>3.6886169933380258E-2</v>
      </c>
      <c r="O197" s="70">
        <f t="shared" ref="O197:O206" si="82">IFERROR((K197-B197),"n/a")</f>
        <v>0.14841602618492555</v>
      </c>
      <c r="P197" s="70"/>
    </row>
    <row r="198" spans="1:16" x14ac:dyDescent="0.2">
      <c r="A198" s="8" t="s">
        <v>9</v>
      </c>
      <c r="B198" s="10">
        <f t="shared" si="80"/>
        <v>0.18867562380038388</v>
      </c>
      <c r="C198" s="10">
        <f t="shared" si="80"/>
        <v>0.18074459567654122</v>
      </c>
      <c r="D198" s="10">
        <f t="shared" si="80"/>
        <v>0.17376490630323679</v>
      </c>
      <c r="E198" s="10">
        <f t="shared" si="80"/>
        <v>0.18596171376481313</v>
      </c>
      <c r="F198" s="10">
        <f t="shared" si="80"/>
        <v>0.17440147329650091</v>
      </c>
      <c r="G198" s="10">
        <f t="shared" si="80"/>
        <v>0.19989469989469991</v>
      </c>
      <c r="H198" s="10">
        <f t="shared" si="80"/>
        <v>0.20350291909924936</v>
      </c>
      <c r="I198" s="10">
        <f t="shared" si="80"/>
        <v>0.15795806118941216</v>
      </c>
      <c r="J198" s="10">
        <f t="shared" si="80"/>
        <v>0.13583815028901733</v>
      </c>
      <c r="K198" s="10">
        <f t="shared" si="80"/>
        <v>0.15164520743919885</v>
      </c>
      <c r="L198" s="26"/>
      <c r="M198" s="24">
        <f t="shared" si="79"/>
        <v>1.5807057150181519E-2</v>
      </c>
      <c r="N198" s="12">
        <f t="shared" si="81"/>
        <v>-4.8249492455501058E-2</v>
      </c>
      <c r="O198" s="12">
        <f t="shared" si="82"/>
        <v>-3.7030416361185037E-2</v>
      </c>
      <c r="P198" s="12"/>
    </row>
    <row r="199" spans="1:16" x14ac:dyDescent="0.2">
      <c r="A199" s="50" t="s">
        <v>10</v>
      </c>
      <c r="B199" s="112">
        <f t="shared" si="80"/>
        <v>2.9366602687140114E-2</v>
      </c>
      <c r="C199" s="112">
        <f t="shared" si="80"/>
        <v>3.0624499599679743E-2</v>
      </c>
      <c r="D199" s="112">
        <f t="shared" si="80"/>
        <v>3.3314404694302482E-2</v>
      </c>
      <c r="E199" s="112">
        <f t="shared" si="80"/>
        <v>3.5551504102096627E-2</v>
      </c>
      <c r="F199" s="112">
        <f t="shared" si="80"/>
        <v>3.4254143646408837E-2</v>
      </c>
      <c r="G199" s="112">
        <f t="shared" si="80"/>
        <v>3.4749034749034749E-2</v>
      </c>
      <c r="H199" s="112">
        <f t="shared" si="80"/>
        <v>3.9199332777314431E-2</v>
      </c>
      <c r="I199" s="112">
        <f t="shared" si="80"/>
        <v>5.070470952217257E-2</v>
      </c>
      <c r="J199" s="112">
        <f t="shared" si="80"/>
        <v>4.114246854811289E-2</v>
      </c>
      <c r="K199" s="112">
        <f t="shared" si="80"/>
        <v>3.9520743919885554E-2</v>
      </c>
      <c r="L199" s="57"/>
      <c r="M199" s="53">
        <f t="shared" si="79"/>
        <v>-1.6217246282273362E-3</v>
      </c>
      <c r="N199" s="70">
        <f t="shared" si="81"/>
        <v>4.7717091708508047E-3</v>
      </c>
      <c r="O199" s="70">
        <f t="shared" si="82"/>
        <v>1.0154141232745439E-2</v>
      </c>
      <c r="P199" s="70"/>
    </row>
    <row r="200" spans="1:16" x14ac:dyDescent="0.2">
      <c r="A200" s="8" t="s">
        <v>11</v>
      </c>
      <c r="B200" s="10">
        <f t="shared" si="80"/>
        <v>0.20595009596928981</v>
      </c>
      <c r="C200" s="10">
        <f t="shared" si="80"/>
        <v>0.19755804643714972</v>
      </c>
      <c r="D200" s="10">
        <f t="shared" si="80"/>
        <v>0.18682566723452584</v>
      </c>
      <c r="E200" s="10">
        <f t="shared" si="80"/>
        <v>0.17921604375569736</v>
      </c>
      <c r="F200" s="10">
        <f t="shared" si="80"/>
        <v>0.17642725598526704</v>
      </c>
      <c r="G200" s="10">
        <f t="shared" si="80"/>
        <v>0.16374166374166374</v>
      </c>
      <c r="H200" s="10">
        <f t="shared" si="80"/>
        <v>0.15029190992493746</v>
      </c>
      <c r="I200" s="10">
        <f t="shared" si="80"/>
        <v>0.16517703678239945</v>
      </c>
      <c r="J200" s="10">
        <f t="shared" si="80"/>
        <v>0.16405984359061543</v>
      </c>
      <c r="K200" s="10">
        <f t="shared" si="80"/>
        <v>0.16934907010014305</v>
      </c>
      <c r="L200" s="26"/>
      <c r="M200" s="24">
        <f t="shared" si="79"/>
        <v>5.2892265095276225E-3</v>
      </c>
      <c r="N200" s="12">
        <f t="shared" si="81"/>
        <v>5.607406358479311E-3</v>
      </c>
      <c r="O200" s="12">
        <f t="shared" si="82"/>
        <v>-3.6601025869146764E-2</v>
      </c>
      <c r="P200" s="12"/>
    </row>
    <row r="201" spans="1:16" x14ac:dyDescent="0.2">
      <c r="A201" s="50" t="s">
        <v>12</v>
      </c>
      <c r="B201" s="112">
        <f t="shared" si="80"/>
        <v>2.092130518234165E-2</v>
      </c>
      <c r="C201" s="112">
        <f t="shared" si="80"/>
        <v>1.9415532425940754E-2</v>
      </c>
      <c r="D201" s="112">
        <f t="shared" si="80"/>
        <v>1.8739352640545145E-2</v>
      </c>
      <c r="E201" s="112">
        <f t="shared" si="80"/>
        <v>1.203281677301732E-2</v>
      </c>
      <c r="F201" s="112">
        <f t="shared" si="80"/>
        <v>1.3443830570902393E-2</v>
      </c>
      <c r="G201" s="112">
        <f t="shared" si="80"/>
        <v>1.1232011232011231E-2</v>
      </c>
      <c r="H201" s="112">
        <f t="shared" si="80"/>
        <v>1.701417848206839E-2</v>
      </c>
      <c r="I201" s="112">
        <f t="shared" si="80"/>
        <v>1.4953592299759368E-2</v>
      </c>
      <c r="J201" s="112">
        <f t="shared" si="80"/>
        <v>1.7341040462427744E-2</v>
      </c>
      <c r="K201" s="112">
        <f t="shared" si="80"/>
        <v>1.6452074391988557E-2</v>
      </c>
      <c r="L201" s="57"/>
      <c r="M201" s="53">
        <f t="shared" si="79"/>
        <v>-8.8896607043918718E-4</v>
      </c>
      <c r="N201" s="70">
        <f t="shared" si="81"/>
        <v>5.2200631599773253E-3</v>
      </c>
      <c r="O201" s="70">
        <f t="shared" si="82"/>
        <v>-4.4692307903530931E-3</v>
      </c>
      <c r="P201" s="70"/>
    </row>
    <row r="202" spans="1:16" x14ac:dyDescent="0.2">
      <c r="A202" s="8" t="s">
        <v>13</v>
      </c>
      <c r="B202" s="10">
        <f t="shared" si="80"/>
        <v>5.0287907869481764E-2</v>
      </c>
      <c r="C202" s="10">
        <f t="shared" si="80"/>
        <v>4.6036829463570857E-2</v>
      </c>
      <c r="D202" s="10">
        <f t="shared" si="80"/>
        <v>3.4639409426462237E-2</v>
      </c>
      <c r="E202" s="10">
        <f t="shared" si="80"/>
        <v>3.5004557885141292E-2</v>
      </c>
      <c r="F202" s="10">
        <f t="shared" si="80"/>
        <v>3.9410681399631678E-2</v>
      </c>
      <c r="G202" s="10">
        <f t="shared" si="80"/>
        <v>3.6855036855036855E-2</v>
      </c>
      <c r="H202" s="10">
        <f t="shared" si="80"/>
        <v>3.3861551292743951E-2</v>
      </c>
      <c r="I202" s="10">
        <f t="shared" si="80"/>
        <v>3.6438638707459607E-2</v>
      </c>
      <c r="J202" s="10">
        <f t="shared" si="80"/>
        <v>3.1791907514450865E-2</v>
      </c>
      <c r="K202" s="10">
        <f t="shared" si="80"/>
        <v>3.2546494992846925E-2</v>
      </c>
      <c r="L202" s="26"/>
      <c r="M202" s="24">
        <f t="shared" si="79"/>
        <v>7.5458747839605989E-4</v>
      </c>
      <c r="N202" s="12">
        <f t="shared" si="81"/>
        <v>-4.3085418621899296E-3</v>
      </c>
      <c r="O202" s="12">
        <f t="shared" si="82"/>
        <v>-1.7741412876634839E-2</v>
      </c>
      <c r="P202" s="12"/>
    </row>
    <row r="203" spans="1:16" x14ac:dyDescent="0.2">
      <c r="A203" s="50" t="s">
        <v>14</v>
      </c>
      <c r="B203" s="112">
        <f t="shared" si="80"/>
        <v>0.12994241842610366</v>
      </c>
      <c r="C203" s="112">
        <f t="shared" si="80"/>
        <v>0.13170536429143315</v>
      </c>
      <c r="D203" s="112">
        <f t="shared" si="80"/>
        <v>0.13060760931289039</v>
      </c>
      <c r="E203" s="112">
        <f t="shared" si="80"/>
        <v>0.14074749316317228</v>
      </c>
      <c r="F203" s="112">
        <f t="shared" si="80"/>
        <v>0.12246777163904236</v>
      </c>
      <c r="G203" s="112">
        <f t="shared" si="80"/>
        <v>0.11863811863811864</v>
      </c>
      <c r="H203" s="112">
        <f t="shared" si="80"/>
        <v>0.10842368640533778</v>
      </c>
      <c r="I203" s="112">
        <f t="shared" si="80"/>
        <v>0.11120660020625645</v>
      </c>
      <c r="J203" s="112">
        <f t="shared" si="80"/>
        <v>0.10829649778986739</v>
      </c>
      <c r="K203" s="112">
        <f t="shared" si="80"/>
        <v>0.1046137339055794</v>
      </c>
      <c r="L203" s="57"/>
      <c r="M203" s="53">
        <f t="shared" si="79"/>
        <v>-3.6827638842879817E-3</v>
      </c>
      <c r="N203" s="70">
        <f t="shared" si="81"/>
        <v>-1.4024384732539238E-2</v>
      </c>
      <c r="O203" s="70">
        <f t="shared" si="82"/>
        <v>-2.5328684520524253E-2</v>
      </c>
      <c r="P203" s="70"/>
    </row>
    <row r="204" spans="1:16" x14ac:dyDescent="0.2">
      <c r="A204" s="8" t="s">
        <v>139</v>
      </c>
      <c r="B204" s="10">
        <f t="shared" si="80"/>
        <v>6.5451055662188104E-2</v>
      </c>
      <c r="C204" s="10">
        <f t="shared" si="80"/>
        <v>4.9039231385108087E-2</v>
      </c>
      <c r="D204" s="10">
        <f t="shared" si="80"/>
        <v>4.221086503880371E-2</v>
      </c>
      <c r="E204" s="10">
        <f t="shared" si="80"/>
        <v>2.7711941659070191E-2</v>
      </c>
      <c r="F204" s="10">
        <f t="shared" si="80"/>
        <v>2.4677716390423574E-2</v>
      </c>
      <c r="G204" s="10">
        <f t="shared" si="80"/>
        <v>3.0537030537030538E-2</v>
      </c>
      <c r="H204" s="10">
        <f t="shared" si="80"/>
        <v>3.202668890742285E-2</v>
      </c>
      <c r="I204" s="10">
        <f t="shared" si="80"/>
        <v>3.1969749054657957E-2</v>
      </c>
      <c r="J204" s="10">
        <f t="shared" si="80"/>
        <v>3.774226453587215E-2</v>
      </c>
      <c r="K204" s="10">
        <f t="shared" si="80"/>
        <v>3.415593705293276E-2</v>
      </c>
      <c r="L204" s="26"/>
      <c r="M204" s="24">
        <f t="shared" si="79"/>
        <v>-3.5863274829393901E-3</v>
      </c>
      <c r="N204" s="12">
        <f t="shared" si="81"/>
        <v>3.6189065159022218E-3</v>
      </c>
      <c r="O204" s="12">
        <f t="shared" si="82"/>
        <v>-3.1295118609255344E-2</v>
      </c>
      <c r="P204" s="12"/>
    </row>
    <row r="205" spans="1:16" x14ac:dyDescent="0.2">
      <c r="A205" s="50" t="s">
        <v>138</v>
      </c>
      <c r="B205" s="112">
        <f t="shared" si="80"/>
        <v>3.8387715930902113E-4</v>
      </c>
      <c r="C205" s="112">
        <f t="shared" si="80"/>
        <v>1.4011208967173738E-3</v>
      </c>
      <c r="D205" s="112">
        <f t="shared" si="80"/>
        <v>9.4643195154268413E-4</v>
      </c>
      <c r="E205" s="112">
        <f t="shared" si="80"/>
        <v>1.8231540565177757E-3</v>
      </c>
      <c r="F205" s="112">
        <f t="shared" si="80"/>
        <v>2.2099447513812156E-3</v>
      </c>
      <c r="G205" s="112">
        <f t="shared" si="80"/>
        <v>1.5795015795015794E-3</v>
      </c>
      <c r="H205" s="112">
        <f t="shared" si="80"/>
        <v>8.3402835696413675E-4</v>
      </c>
      <c r="I205" s="112">
        <f t="shared" si="80"/>
        <v>2.062564455139223E-3</v>
      </c>
      <c r="J205" s="112">
        <f t="shared" si="80"/>
        <v>6.8004080244814691E-4</v>
      </c>
      <c r="K205" s="112">
        <f t="shared" si="80"/>
        <v>8.9413447782546495E-4</v>
      </c>
      <c r="L205" s="57"/>
      <c r="M205" s="53">
        <f t="shared" si="79"/>
        <v>2.1409367537731803E-4</v>
      </c>
      <c r="N205" s="70">
        <f t="shared" si="81"/>
        <v>-6.8536710167611445E-4</v>
      </c>
      <c r="O205" s="70">
        <f t="shared" si="82"/>
        <v>5.1025731851644376E-4</v>
      </c>
      <c r="P205" s="70"/>
    </row>
    <row r="206" spans="1:16" x14ac:dyDescent="0.2">
      <c r="A206" s="8" t="s">
        <v>41</v>
      </c>
      <c r="B206" s="10">
        <f t="shared" si="80"/>
        <v>1.1516314779270633E-3</v>
      </c>
      <c r="C206" s="10">
        <f t="shared" si="80"/>
        <v>4.0032025620496394E-4</v>
      </c>
      <c r="D206" s="10">
        <f t="shared" si="80"/>
        <v>7.5714556123414724E-4</v>
      </c>
      <c r="E206" s="10">
        <f t="shared" si="80"/>
        <v>0</v>
      </c>
      <c r="F206" s="10">
        <f t="shared" si="80"/>
        <v>3.6832412523020257E-4</v>
      </c>
      <c r="G206" s="10">
        <f t="shared" si="80"/>
        <v>0</v>
      </c>
      <c r="H206" s="10">
        <f t="shared" si="80"/>
        <v>1.6680567139282736E-4</v>
      </c>
      <c r="I206" s="10">
        <f t="shared" si="80"/>
        <v>1.7188037126160193E-4</v>
      </c>
      <c r="J206" s="10">
        <f t="shared" si="80"/>
        <v>3.4002040122407346E-4</v>
      </c>
      <c r="K206" s="10">
        <f t="shared" si="80"/>
        <v>0</v>
      </c>
      <c r="L206" s="26"/>
      <c r="M206" s="24">
        <f t="shared" si="79"/>
        <v>-3.4002040122407346E-4</v>
      </c>
      <c r="N206" s="12">
        <f t="shared" si="81"/>
        <v>0</v>
      </c>
      <c r="O206" s="12">
        <f t="shared" si="82"/>
        <v>-1.1516314779270633E-3</v>
      </c>
      <c r="P206" s="12"/>
    </row>
    <row r="207" spans="1:16" x14ac:dyDescent="0.2">
      <c r="A207" t="s">
        <v>140</v>
      </c>
      <c r="C207" s="3"/>
      <c r="D207" s="3"/>
      <c r="E207" s="3"/>
      <c r="F207" s="3"/>
      <c r="G207" s="3"/>
      <c r="H207" s="3"/>
      <c r="I207" s="3"/>
      <c r="J207" s="3"/>
      <c r="K207" s="3"/>
    </row>
    <row r="208" spans="1:16" x14ac:dyDescent="0.2">
      <c r="A208" t="s">
        <v>96</v>
      </c>
      <c r="C208" s="3"/>
      <c r="D208" s="3"/>
      <c r="E208" s="3"/>
      <c r="F208" s="3"/>
      <c r="G208" s="3"/>
      <c r="H208" s="3"/>
      <c r="I208" s="3"/>
      <c r="J208" s="3"/>
      <c r="K208" s="3"/>
      <c r="L208" s="73"/>
      <c r="M208" s="3"/>
      <c r="N208" s="11"/>
      <c r="O208" s="11"/>
      <c r="P208" s="3"/>
    </row>
    <row r="209" spans="1:16" ht="18" x14ac:dyDescent="0.25">
      <c r="A209" s="1"/>
    </row>
    <row r="210" spans="1:16" ht="18" x14ac:dyDescent="0.25">
      <c r="A210" s="1" t="s">
        <v>215</v>
      </c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74"/>
      <c r="M210" s="3"/>
      <c r="N210" s="11"/>
      <c r="O210" s="11"/>
      <c r="P210" s="3"/>
    </row>
    <row r="211" spans="1:16" x14ac:dyDescent="0.2">
      <c r="A211" t="s">
        <v>142</v>
      </c>
      <c r="B211" s="3"/>
      <c r="C211" s="3" t="s">
        <v>115</v>
      </c>
      <c r="D211" s="3"/>
      <c r="E211" s="3"/>
      <c r="F211" s="3"/>
      <c r="G211" s="3"/>
      <c r="H211" s="3"/>
      <c r="I211" s="3"/>
      <c r="J211" s="3"/>
      <c r="K211" s="3"/>
      <c r="L211" s="74" t="s">
        <v>100</v>
      </c>
      <c r="M211" s="13" t="s">
        <v>101</v>
      </c>
      <c r="N211" s="3" t="s">
        <v>102</v>
      </c>
      <c r="O211" s="11"/>
      <c r="P211" s="13" t="s">
        <v>103</v>
      </c>
    </row>
    <row r="212" spans="1:16" x14ac:dyDescent="0.2">
      <c r="A212" s="4" t="s">
        <v>0</v>
      </c>
      <c r="B212" s="4">
        <v>2017</v>
      </c>
      <c r="C212" s="75">
        <v>2018</v>
      </c>
      <c r="D212" s="75">
        <v>2019</v>
      </c>
      <c r="E212" s="75">
        <v>2020</v>
      </c>
      <c r="F212" s="48" t="s">
        <v>95</v>
      </c>
      <c r="G212" s="75">
        <v>2022</v>
      </c>
      <c r="H212" s="75">
        <v>2023</v>
      </c>
      <c r="I212" s="75">
        <v>2024</v>
      </c>
      <c r="J212" s="75">
        <v>2025</v>
      </c>
      <c r="K212" s="75">
        <v>2026</v>
      </c>
      <c r="L212" s="20" t="s">
        <v>104</v>
      </c>
      <c r="M212" s="21"/>
      <c r="N212" s="22" t="s">
        <v>105</v>
      </c>
      <c r="O212" s="22" t="s">
        <v>106</v>
      </c>
      <c r="P212" s="75" t="s">
        <v>107</v>
      </c>
    </row>
    <row r="213" spans="1:16" x14ac:dyDescent="0.2">
      <c r="A213" s="72" t="s">
        <v>143</v>
      </c>
      <c r="B213" s="90">
        <v>25615.5</v>
      </c>
      <c r="C213" s="90">
        <v>25297</v>
      </c>
      <c r="D213" s="90">
        <v>26923.5</v>
      </c>
      <c r="E213" s="90">
        <v>30590.5</v>
      </c>
      <c r="F213" s="95">
        <v>28702</v>
      </c>
      <c r="G213" s="95">
        <v>29729.5</v>
      </c>
      <c r="H213" s="95">
        <v>30677.5</v>
      </c>
      <c r="I213" s="95">
        <v>30557.25</v>
      </c>
      <c r="J213" s="95">
        <v>30519.75</v>
      </c>
      <c r="K213" s="95">
        <v>29017</v>
      </c>
      <c r="L213" s="91">
        <f>K213-J213</f>
        <v>-1502.75</v>
      </c>
      <c r="M213" s="78">
        <f>IFERROR((K213-J213)/J213,"n/a")</f>
        <v>-4.9238607786761035E-2</v>
      </c>
      <c r="N213" s="80">
        <f>IFERROR((K213-G213)/G213,"n/a")</f>
        <v>-2.3966094283455825E-2</v>
      </c>
      <c r="O213" s="80">
        <f>IFERROR((K213-B213)/B213,"n/a")</f>
        <v>0.1327906931350159</v>
      </c>
      <c r="P213" s="80"/>
    </row>
    <row r="214" spans="1:16" x14ac:dyDescent="0.2">
      <c r="A214" s="8" t="s">
        <v>8</v>
      </c>
      <c r="B214" s="6">
        <v>4356</v>
      </c>
      <c r="C214" s="6">
        <v>4270.5</v>
      </c>
      <c r="D214" s="6">
        <v>4040</v>
      </c>
      <c r="E214" s="6">
        <v>4491.5</v>
      </c>
      <c r="F214" s="45">
        <v>3947</v>
      </c>
      <c r="G214" s="45">
        <v>4349</v>
      </c>
      <c r="H214" s="45">
        <v>4469</v>
      </c>
      <c r="I214" s="45">
        <v>4909</v>
      </c>
      <c r="J214" s="45">
        <v>5202</v>
      </c>
      <c r="K214" s="45">
        <v>5045.5</v>
      </c>
      <c r="L214" s="34">
        <f t="shared" ref="L214:L223" si="83">K214-J214</f>
        <v>-156.5</v>
      </c>
      <c r="M214" s="24">
        <f t="shared" ref="M214:M223" si="84">IFERROR((K214-J214)/J214,"n/a")</f>
        <v>-3.0084582852748943E-2</v>
      </c>
      <c r="N214" s="12">
        <f>IFERROR((K214-G214)/G214,"n/a")</f>
        <v>0.16015175902506323</v>
      </c>
      <c r="O214" s="12">
        <f>IFERROR((K214-B214)/B214,"n/a")</f>
        <v>0.15828741965105603</v>
      </c>
      <c r="P214" s="80"/>
    </row>
    <row r="215" spans="1:16" x14ac:dyDescent="0.2">
      <c r="A215" s="50" t="s">
        <v>241</v>
      </c>
      <c r="B215" s="88">
        <v>3218</v>
      </c>
      <c r="C215" s="88">
        <v>4285.5</v>
      </c>
      <c r="D215" s="88">
        <v>6012.5</v>
      </c>
      <c r="E215" s="88">
        <v>7052</v>
      </c>
      <c r="F215" s="55">
        <v>7683.5</v>
      </c>
      <c r="G215" s="55">
        <v>7556</v>
      </c>
      <c r="H215" s="55">
        <v>8305</v>
      </c>
      <c r="I215" s="55">
        <v>8664.5</v>
      </c>
      <c r="J215" s="55">
        <v>9171</v>
      </c>
      <c r="K215" s="55">
        <v>8757.5</v>
      </c>
      <c r="L215" s="52">
        <f t="shared" si="83"/>
        <v>-413.5</v>
      </c>
      <c r="M215" s="53">
        <f t="shared" si="84"/>
        <v>-4.5087776687384146E-2</v>
      </c>
      <c r="N215" s="70">
        <f t="shared" ref="N215:N223" si="85">IFERROR((K215-G215)/G215,"n/a")</f>
        <v>0.15901270513499205</v>
      </c>
      <c r="O215" s="70">
        <f t="shared" ref="O215:O223" si="86">IFERROR((K215-B215)/B215,"n/a")</f>
        <v>1.7214108141702922</v>
      </c>
      <c r="P215" s="87"/>
    </row>
    <row r="216" spans="1:16" x14ac:dyDescent="0.2">
      <c r="A216" s="8" t="s">
        <v>9</v>
      </c>
      <c r="B216" s="6">
        <v>4312.5</v>
      </c>
      <c r="C216" s="6">
        <v>3963.5</v>
      </c>
      <c r="D216" s="6">
        <v>3981.5</v>
      </c>
      <c r="E216" s="6">
        <v>5133</v>
      </c>
      <c r="F216" s="45">
        <v>4386</v>
      </c>
      <c r="G216" s="45">
        <v>4922</v>
      </c>
      <c r="H216" s="45">
        <v>5281.5</v>
      </c>
      <c r="I216" s="45">
        <v>3840</v>
      </c>
      <c r="J216" s="45">
        <v>3331</v>
      </c>
      <c r="K216" s="45">
        <v>3349</v>
      </c>
      <c r="L216" s="34">
        <f t="shared" si="83"/>
        <v>18</v>
      </c>
      <c r="M216" s="24">
        <f t="shared" si="84"/>
        <v>5.4037826478534976E-3</v>
      </c>
      <c r="N216" s="12">
        <f t="shared" si="85"/>
        <v>-0.31958553433563591</v>
      </c>
      <c r="O216" s="12">
        <f t="shared" si="86"/>
        <v>-0.22342028985507245</v>
      </c>
      <c r="P216" s="80"/>
    </row>
    <row r="217" spans="1:16" x14ac:dyDescent="0.2">
      <c r="A217" s="50" t="s">
        <v>10</v>
      </c>
      <c r="B217" s="88">
        <v>709</v>
      </c>
      <c r="C217" s="88">
        <v>667</v>
      </c>
      <c r="D217" s="88">
        <v>830</v>
      </c>
      <c r="E217" s="88">
        <v>947</v>
      </c>
      <c r="F217" s="55">
        <v>819</v>
      </c>
      <c r="G217" s="55">
        <v>938.5</v>
      </c>
      <c r="H217" s="55">
        <v>957</v>
      </c>
      <c r="I217" s="55">
        <v>1232</v>
      </c>
      <c r="J217" s="55">
        <v>1074</v>
      </c>
      <c r="K217" s="55">
        <v>912</v>
      </c>
      <c r="L217" s="52">
        <f t="shared" si="83"/>
        <v>-162</v>
      </c>
      <c r="M217" s="53">
        <f t="shared" si="84"/>
        <v>-0.15083798882681565</v>
      </c>
      <c r="N217" s="70">
        <f t="shared" si="85"/>
        <v>-2.8236547682472031E-2</v>
      </c>
      <c r="O217" s="70">
        <f t="shared" si="86"/>
        <v>0.28631875881523272</v>
      </c>
      <c r="P217" s="87"/>
    </row>
    <row r="218" spans="1:16" x14ac:dyDescent="0.2">
      <c r="A218" s="8" t="s">
        <v>11</v>
      </c>
      <c r="B218" s="6">
        <v>5986</v>
      </c>
      <c r="C218" s="6">
        <v>5805</v>
      </c>
      <c r="D218" s="6">
        <v>5889</v>
      </c>
      <c r="E218" s="6">
        <v>6141</v>
      </c>
      <c r="F218" s="45">
        <v>5786</v>
      </c>
      <c r="G218" s="45">
        <v>5554</v>
      </c>
      <c r="H218" s="45">
        <v>5233</v>
      </c>
      <c r="I218" s="45">
        <v>5800</v>
      </c>
      <c r="J218" s="45">
        <v>5731</v>
      </c>
      <c r="K218" s="45">
        <v>5420</v>
      </c>
      <c r="L218" s="34">
        <f t="shared" si="83"/>
        <v>-311</v>
      </c>
      <c r="M218" s="24">
        <f t="shared" si="84"/>
        <v>-5.4266271156866164E-2</v>
      </c>
      <c r="N218" s="12">
        <f t="shared" si="85"/>
        <v>-2.412675549153763E-2</v>
      </c>
      <c r="O218" s="12">
        <f t="shared" si="86"/>
        <v>-9.4553959238222518E-2</v>
      </c>
      <c r="P218" s="80"/>
    </row>
    <row r="219" spans="1:16" x14ac:dyDescent="0.2">
      <c r="A219" s="50" t="s">
        <v>12</v>
      </c>
      <c r="B219" s="88">
        <v>540</v>
      </c>
      <c r="C219" s="88">
        <v>510</v>
      </c>
      <c r="D219" s="88">
        <v>343</v>
      </c>
      <c r="E219" s="88">
        <v>403</v>
      </c>
      <c r="F219" s="55">
        <v>391</v>
      </c>
      <c r="G219" s="55">
        <v>321</v>
      </c>
      <c r="H219" s="55">
        <v>533</v>
      </c>
      <c r="I219" s="55">
        <v>435.5</v>
      </c>
      <c r="J219" s="55">
        <v>491</v>
      </c>
      <c r="K219" s="55">
        <v>451</v>
      </c>
      <c r="L219" s="52">
        <f t="shared" si="83"/>
        <v>-40</v>
      </c>
      <c r="M219" s="53">
        <f t="shared" si="84"/>
        <v>-8.1466395112016296E-2</v>
      </c>
      <c r="N219" s="70">
        <f t="shared" si="85"/>
        <v>0.40498442367601245</v>
      </c>
      <c r="O219" s="70">
        <f t="shared" si="86"/>
        <v>-0.1648148148148148</v>
      </c>
      <c r="P219" s="87"/>
    </row>
    <row r="220" spans="1:16" x14ac:dyDescent="0.2">
      <c r="A220" s="8" t="s">
        <v>13</v>
      </c>
      <c r="B220" s="6">
        <v>1313</v>
      </c>
      <c r="C220" s="6">
        <v>1192</v>
      </c>
      <c r="D220" s="6">
        <v>880</v>
      </c>
      <c r="E220" s="6">
        <v>1064</v>
      </c>
      <c r="F220" s="45">
        <v>1075</v>
      </c>
      <c r="G220" s="45">
        <v>1079</v>
      </c>
      <c r="H220" s="45">
        <v>1113</v>
      </c>
      <c r="I220" s="45">
        <v>1169.75</v>
      </c>
      <c r="J220" s="45">
        <v>838</v>
      </c>
      <c r="K220" s="45">
        <v>865</v>
      </c>
      <c r="L220" s="34">
        <f t="shared" si="83"/>
        <v>27</v>
      </c>
      <c r="M220" s="24">
        <f t="shared" si="84"/>
        <v>3.2219570405727926E-2</v>
      </c>
      <c r="N220" s="12">
        <f t="shared" si="85"/>
        <v>-0.19833178869323448</v>
      </c>
      <c r="O220" s="12">
        <f t="shared" si="86"/>
        <v>-0.34120335110434119</v>
      </c>
      <c r="P220" s="80"/>
    </row>
    <row r="221" spans="1:16" x14ac:dyDescent="0.2">
      <c r="A221" s="50" t="s">
        <v>14</v>
      </c>
      <c r="B221" s="88">
        <v>3706.5</v>
      </c>
      <c r="C221" s="88">
        <v>3516</v>
      </c>
      <c r="D221" s="88">
        <v>3824</v>
      </c>
      <c r="E221" s="88">
        <v>4594</v>
      </c>
      <c r="F221" s="55">
        <v>3890</v>
      </c>
      <c r="G221" s="55">
        <v>4156.5</v>
      </c>
      <c r="H221" s="55">
        <v>3924</v>
      </c>
      <c r="I221" s="55">
        <v>3717.5</v>
      </c>
      <c r="J221" s="55">
        <v>3859</v>
      </c>
      <c r="K221" s="55">
        <v>3477</v>
      </c>
      <c r="L221" s="52">
        <f t="shared" si="83"/>
        <v>-382</v>
      </c>
      <c r="M221" s="53">
        <f t="shared" si="84"/>
        <v>-9.8989375485877176E-2</v>
      </c>
      <c r="N221" s="70">
        <f t="shared" si="85"/>
        <v>-0.16347888848791051</v>
      </c>
      <c r="O221" s="70">
        <f t="shared" si="86"/>
        <v>-6.1918251719951439E-2</v>
      </c>
      <c r="P221" s="87"/>
    </row>
    <row r="222" spans="1:16" x14ac:dyDescent="0.2">
      <c r="A222" s="8" t="s">
        <v>137</v>
      </c>
      <c r="B222" s="6">
        <v>1444</v>
      </c>
      <c r="C222" s="6">
        <v>1062.5</v>
      </c>
      <c r="D222" s="6">
        <v>1104.5</v>
      </c>
      <c r="E222" s="6">
        <v>746</v>
      </c>
      <c r="F222" s="45">
        <v>670.5</v>
      </c>
      <c r="G222" s="45">
        <v>819</v>
      </c>
      <c r="H222" s="45">
        <v>845</v>
      </c>
      <c r="I222" s="45">
        <v>721</v>
      </c>
      <c r="J222" s="45">
        <v>798.75</v>
      </c>
      <c r="K222" s="45">
        <v>722</v>
      </c>
      <c r="L222" s="34">
        <f t="shared" si="83"/>
        <v>-76.75</v>
      </c>
      <c r="M222" s="24">
        <f t="shared" si="84"/>
        <v>-9.608763693270736E-2</v>
      </c>
      <c r="N222" s="12">
        <f t="shared" si="85"/>
        <v>-0.11843711843711843</v>
      </c>
      <c r="O222" s="12">
        <f t="shared" si="86"/>
        <v>-0.5</v>
      </c>
      <c r="P222" s="80"/>
    </row>
    <row r="223" spans="1:16" x14ac:dyDescent="0.2">
      <c r="A223" s="50" t="s">
        <v>138</v>
      </c>
      <c r="B223" s="66">
        <v>15</v>
      </c>
      <c r="C223" s="66">
        <v>23</v>
      </c>
      <c r="D223" s="66">
        <v>13</v>
      </c>
      <c r="E223" s="66">
        <v>19</v>
      </c>
      <c r="F223" s="66">
        <v>45</v>
      </c>
      <c r="G223" s="66">
        <v>34.5</v>
      </c>
      <c r="H223" s="66">
        <v>14</v>
      </c>
      <c r="I223" s="55">
        <v>62</v>
      </c>
      <c r="J223" s="55">
        <v>18</v>
      </c>
      <c r="K223" s="55">
        <v>18</v>
      </c>
      <c r="L223" s="52">
        <f t="shared" si="83"/>
        <v>0</v>
      </c>
      <c r="M223" s="53">
        <f t="shared" si="84"/>
        <v>0</v>
      </c>
      <c r="N223" s="70">
        <f t="shared" si="85"/>
        <v>-0.47826086956521741</v>
      </c>
      <c r="O223" s="70">
        <f t="shared" si="86"/>
        <v>0.2</v>
      </c>
      <c r="P223" s="87"/>
    </row>
    <row r="224" spans="1:16" x14ac:dyDescent="0.2">
      <c r="A224" s="8" t="s">
        <v>41</v>
      </c>
      <c r="B224" s="6">
        <v>15.5</v>
      </c>
      <c r="C224" s="6">
        <v>2</v>
      </c>
      <c r="D224" s="6">
        <v>6</v>
      </c>
      <c r="E224" s="6">
        <v>0</v>
      </c>
      <c r="F224" s="45">
        <v>9</v>
      </c>
      <c r="G224" s="45">
        <v>0</v>
      </c>
      <c r="H224" s="45">
        <v>3</v>
      </c>
      <c r="I224" s="45">
        <v>6</v>
      </c>
      <c r="J224" s="45">
        <v>6</v>
      </c>
      <c r="K224" s="45">
        <v>0</v>
      </c>
      <c r="L224" s="34">
        <f>K224-J224</f>
        <v>-6</v>
      </c>
      <c r="M224" s="24">
        <f>IFERROR((K224-J224)/J224,"n/a")</f>
        <v>-1</v>
      </c>
      <c r="N224" s="12" t="str">
        <f>IFERROR((K224-G224)/G224,"n/a")</f>
        <v>n/a</v>
      </c>
      <c r="O224" s="12">
        <f>IFERROR((K224-B224)/B224,"n/a")</f>
        <v>-1</v>
      </c>
      <c r="P224" s="80"/>
    </row>
    <row r="225" spans="1:17" x14ac:dyDescent="0.2">
      <c r="B225" s="9">
        <f>SUM(B226:B236)</f>
        <v>0.99999999999999989</v>
      </c>
      <c r="C225" s="9">
        <f>SUM(C226:C236)</f>
        <v>0.99999999999999989</v>
      </c>
      <c r="D225" s="9">
        <f t="shared" ref="D225:K225" si="87">SUM(D226:D236)</f>
        <v>1</v>
      </c>
      <c r="E225" s="9">
        <f t="shared" si="87"/>
        <v>0.99999999999999989</v>
      </c>
      <c r="F225" s="9">
        <f t="shared" si="87"/>
        <v>1</v>
      </c>
      <c r="G225" s="9">
        <f t="shared" si="87"/>
        <v>1</v>
      </c>
      <c r="H225" s="9">
        <f t="shared" si="87"/>
        <v>0.99999999999999989</v>
      </c>
      <c r="I225" s="9">
        <f t="shared" si="87"/>
        <v>1.0000000000000002</v>
      </c>
      <c r="J225" s="9">
        <f t="shared" si="87"/>
        <v>0.99999999999999989</v>
      </c>
      <c r="K225" s="9">
        <f t="shared" si="87"/>
        <v>1</v>
      </c>
      <c r="L225" s="92" t="s">
        <v>42</v>
      </c>
      <c r="M225" s="23"/>
      <c r="N225" s="11"/>
      <c r="O225" s="11"/>
      <c r="P225" s="19"/>
    </row>
    <row r="226" spans="1:17" x14ac:dyDescent="0.2">
      <c r="A226" s="8" t="s">
        <v>8</v>
      </c>
      <c r="B226" s="10">
        <f t="shared" ref="B226:K226" si="88">B214/B$213</f>
        <v>0.17005328804825204</v>
      </c>
      <c r="C226" s="10">
        <f t="shared" si="88"/>
        <v>0.1688144839309009</v>
      </c>
      <c r="D226" s="10">
        <f t="shared" si="88"/>
        <v>0.15005478485338086</v>
      </c>
      <c r="E226" s="10">
        <f t="shared" si="88"/>
        <v>0.14682662918226247</v>
      </c>
      <c r="F226" s="10">
        <f t="shared" si="88"/>
        <v>0.13751654936938193</v>
      </c>
      <c r="G226" s="10">
        <f t="shared" si="88"/>
        <v>0.14628567584385879</v>
      </c>
      <c r="H226" s="10">
        <f t="shared" si="88"/>
        <v>0.14567679895689023</v>
      </c>
      <c r="I226" s="10">
        <f t="shared" si="88"/>
        <v>0.16064927308576524</v>
      </c>
      <c r="J226" s="10">
        <f t="shared" si="88"/>
        <v>0.17044700562750351</v>
      </c>
      <c r="K226" s="10">
        <f t="shared" si="88"/>
        <v>0.17388082847985664</v>
      </c>
      <c r="L226" s="26"/>
      <c r="M226" s="24">
        <f>IFERROR((K226-J226),"n/a")</f>
        <v>3.4338228523531356E-3</v>
      </c>
      <c r="N226" s="12">
        <f>IFERROR((K226-G226),"n/a")</f>
        <v>2.7595152635997849E-2</v>
      </c>
      <c r="O226" s="12">
        <f>IFERROR((K226-B226),"n/a")</f>
        <v>3.8275404316046036E-3</v>
      </c>
      <c r="P226" s="12"/>
    </row>
    <row r="227" spans="1:17" x14ac:dyDescent="0.2">
      <c r="A227" s="50" t="s">
        <v>241</v>
      </c>
      <c r="B227" s="112">
        <f t="shared" ref="B227:K236" si="89">B215/B$213</f>
        <v>0.12562706173996213</v>
      </c>
      <c r="C227" s="112">
        <f t="shared" si="89"/>
        <v>0.16940743961734592</v>
      </c>
      <c r="D227" s="112">
        <f t="shared" si="89"/>
        <v>0.22331791928983974</v>
      </c>
      <c r="E227" s="112">
        <f t="shared" si="89"/>
        <v>0.23052908582729933</v>
      </c>
      <c r="F227" s="112">
        <f t="shared" si="89"/>
        <v>0.26769911504424782</v>
      </c>
      <c r="G227" s="112">
        <f t="shared" si="89"/>
        <v>0.25415832758707679</v>
      </c>
      <c r="H227" s="112">
        <f t="shared" si="89"/>
        <v>0.27071958275609159</v>
      </c>
      <c r="I227" s="112">
        <f t="shared" si="89"/>
        <v>0.28354973042404014</v>
      </c>
      <c r="J227" s="112">
        <f t="shared" si="89"/>
        <v>0.30049394244710392</v>
      </c>
      <c r="K227" s="112">
        <f t="shared" si="89"/>
        <v>0.30180583795705967</v>
      </c>
      <c r="L227" s="57"/>
      <c r="M227" s="53">
        <f t="shared" ref="M227:M236" si="90">IFERROR((K227-J227),"n/a")</f>
        <v>1.3118955099557517E-3</v>
      </c>
      <c r="N227" s="70">
        <f t="shared" ref="N227:N236" si="91">IFERROR((K227-G227),"n/a")</f>
        <v>4.7647510369982882E-2</v>
      </c>
      <c r="O227" s="70">
        <f t="shared" ref="O227:O236" si="92">IFERROR((K227-B227),"n/a")</f>
        <v>0.17617877621709754</v>
      </c>
      <c r="P227" s="70"/>
    </row>
    <row r="228" spans="1:17" x14ac:dyDescent="0.2">
      <c r="A228" s="8" t="s">
        <v>9</v>
      </c>
      <c r="B228" s="10">
        <f t="shared" si="89"/>
        <v>0.16835509749956082</v>
      </c>
      <c r="C228" s="10">
        <f t="shared" si="89"/>
        <v>0.15667865754832588</v>
      </c>
      <c r="D228" s="10">
        <f t="shared" si="89"/>
        <v>0.14788196185488514</v>
      </c>
      <c r="E228" s="10">
        <f t="shared" si="89"/>
        <v>0.16779719193867376</v>
      </c>
      <c r="F228" s="10">
        <f t="shared" si="89"/>
        <v>0.15281165075604489</v>
      </c>
      <c r="G228" s="10">
        <f t="shared" si="89"/>
        <v>0.16555946114129064</v>
      </c>
      <c r="H228" s="10">
        <f t="shared" si="89"/>
        <v>0.17216200798630918</v>
      </c>
      <c r="I228" s="10">
        <f t="shared" si="89"/>
        <v>0.1256657585352085</v>
      </c>
      <c r="J228" s="10">
        <f t="shared" si="89"/>
        <v>0.10914244055079088</v>
      </c>
      <c r="K228" s="10">
        <f t="shared" si="89"/>
        <v>0.11541510149222869</v>
      </c>
      <c r="L228" s="26"/>
      <c r="M228" s="24">
        <f t="shared" si="90"/>
        <v>6.2726609414378159E-3</v>
      </c>
      <c r="N228" s="12">
        <f t="shared" si="91"/>
        <v>-5.0144359649061943E-2</v>
      </c>
      <c r="O228" s="12">
        <f t="shared" si="92"/>
        <v>-5.2939996007332124E-2</v>
      </c>
      <c r="P228" s="12"/>
    </row>
    <row r="229" spans="1:17" x14ac:dyDescent="0.2">
      <c r="A229" s="50" t="s">
        <v>10</v>
      </c>
      <c r="B229" s="112">
        <f t="shared" si="89"/>
        <v>2.7678554000507505E-2</v>
      </c>
      <c r="C229" s="112">
        <f t="shared" si="89"/>
        <v>2.63667628572558E-2</v>
      </c>
      <c r="D229" s="112">
        <f t="shared" si="89"/>
        <v>3.0828086987204486E-2</v>
      </c>
      <c r="E229" s="112">
        <f t="shared" si="89"/>
        <v>3.0957323352021053E-2</v>
      </c>
      <c r="F229" s="112">
        <f t="shared" si="89"/>
        <v>2.8534596892202634E-2</v>
      </c>
      <c r="G229" s="112">
        <f t="shared" si="89"/>
        <v>3.1567971207050238E-2</v>
      </c>
      <c r="H229" s="112">
        <f t="shared" si="89"/>
        <v>3.119550158911254E-2</v>
      </c>
      <c r="I229" s="112">
        <f t="shared" si="89"/>
        <v>4.0317764196712728E-2</v>
      </c>
      <c r="J229" s="112">
        <f t="shared" si="89"/>
        <v>3.5190327574767158E-2</v>
      </c>
      <c r="K229" s="112">
        <f t="shared" si="89"/>
        <v>3.1429851466381775E-2</v>
      </c>
      <c r="L229" s="57"/>
      <c r="M229" s="53">
        <f t="shared" si="90"/>
        <v>-3.7604761083853827E-3</v>
      </c>
      <c r="N229" s="70">
        <f t="shared" si="91"/>
        <v>-1.3811974066846311E-4</v>
      </c>
      <c r="O229" s="70">
        <f t="shared" si="92"/>
        <v>3.7512974658742704E-3</v>
      </c>
      <c r="P229" s="70"/>
    </row>
    <row r="230" spans="1:17" x14ac:dyDescent="0.2">
      <c r="A230" s="8" t="s">
        <v>11</v>
      </c>
      <c r="B230" s="10">
        <f t="shared" si="89"/>
        <v>0.2336866350451875</v>
      </c>
      <c r="C230" s="10">
        <f t="shared" si="89"/>
        <v>0.22947385065422776</v>
      </c>
      <c r="D230" s="10">
        <f t="shared" si="89"/>
        <v>0.21873084851523761</v>
      </c>
      <c r="E230" s="10">
        <f t="shared" si="89"/>
        <v>0.20074859842107845</v>
      </c>
      <c r="F230" s="10">
        <f t="shared" si="89"/>
        <v>0.20158873946066477</v>
      </c>
      <c r="G230" s="10">
        <f t="shared" si="89"/>
        <v>0.18681780722851041</v>
      </c>
      <c r="H230" s="10">
        <f t="shared" si="89"/>
        <v>0.17058104473963001</v>
      </c>
      <c r="I230" s="10">
        <f t="shared" si="89"/>
        <v>0.18980765612088785</v>
      </c>
      <c r="J230" s="10">
        <f t="shared" si="89"/>
        <v>0.18778004406982363</v>
      </c>
      <c r="K230" s="10">
        <f t="shared" si="89"/>
        <v>0.18678705586380398</v>
      </c>
      <c r="L230" s="26"/>
      <c r="M230" s="24">
        <f t="shared" si="90"/>
        <v>-9.9298820601964599E-4</v>
      </c>
      <c r="N230" s="12">
        <f t="shared" si="91"/>
        <v>-3.0751364706427253E-5</v>
      </c>
      <c r="O230" s="12">
        <f t="shared" si="92"/>
        <v>-4.6899579181383516E-2</v>
      </c>
      <c r="P230" s="12"/>
    </row>
    <row r="231" spans="1:17" x14ac:dyDescent="0.2">
      <c r="A231" s="50" t="s">
        <v>12</v>
      </c>
      <c r="B231" s="112">
        <f t="shared" si="89"/>
        <v>2.1080986121684138E-2</v>
      </c>
      <c r="C231" s="112">
        <f t="shared" si="89"/>
        <v>2.0160493339131121E-2</v>
      </c>
      <c r="D231" s="112">
        <f t="shared" si="89"/>
        <v>1.273979980314595E-2</v>
      </c>
      <c r="E231" s="112">
        <f t="shared" si="89"/>
        <v>1.31740246154852E-2</v>
      </c>
      <c r="F231" s="112">
        <f t="shared" si="89"/>
        <v>1.3622744059647411E-2</v>
      </c>
      <c r="G231" s="112">
        <f t="shared" si="89"/>
        <v>1.079735616138852E-2</v>
      </c>
      <c r="H231" s="112">
        <f t="shared" si="89"/>
        <v>1.7374297123298833E-2</v>
      </c>
      <c r="I231" s="112">
        <f t="shared" si="89"/>
        <v>1.4251936938042527E-2</v>
      </c>
      <c r="J231" s="112">
        <f t="shared" si="89"/>
        <v>1.6087943053268786E-2</v>
      </c>
      <c r="K231" s="112">
        <f t="shared" si="89"/>
        <v>1.5542612951028708E-2</v>
      </c>
      <c r="L231" s="57"/>
      <c r="M231" s="53">
        <f t="shared" si="90"/>
        <v>-5.4533010224007764E-4</v>
      </c>
      <c r="N231" s="70">
        <f t="shared" si="91"/>
        <v>4.7452567896401881E-3</v>
      </c>
      <c r="O231" s="70">
        <f t="shared" si="92"/>
        <v>-5.53837317065543E-3</v>
      </c>
      <c r="P231" s="70"/>
    </row>
    <row r="232" spans="1:17" x14ac:dyDescent="0.2">
      <c r="A232" s="8" t="s">
        <v>13</v>
      </c>
      <c r="B232" s="10">
        <f t="shared" si="89"/>
        <v>5.1258027366243096E-2</v>
      </c>
      <c r="C232" s="10">
        <f t="shared" si="89"/>
        <v>4.7120211882831955E-2</v>
      </c>
      <c r="D232" s="10">
        <f t="shared" si="89"/>
        <v>3.2685200661132466E-2</v>
      </c>
      <c r="E232" s="10">
        <f t="shared" si="89"/>
        <v>3.4782040175871595E-2</v>
      </c>
      <c r="F232" s="10">
        <f t="shared" si="89"/>
        <v>3.7453835969618841E-2</v>
      </c>
      <c r="G232" s="10">
        <f t="shared" si="89"/>
        <v>3.6293916816629947E-2</v>
      </c>
      <c r="H232" s="10">
        <f t="shared" si="89"/>
        <v>3.6280661722760982E-2</v>
      </c>
      <c r="I232" s="10">
        <f t="shared" si="89"/>
        <v>3.8280604439208374E-2</v>
      </c>
      <c r="J232" s="10">
        <f t="shared" si="89"/>
        <v>2.7457629895395606E-2</v>
      </c>
      <c r="K232" s="10">
        <f t="shared" si="89"/>
        <v>2.9810111314057277E-2</v>
      </c>
      <c r="L232" s="26"/>
      <c r="M232" s="24">
        <f t="shared" si="90"/>
        <v>2.3524814186616713E-3</v>
      </c>
      <c r="N232" s="12">
        <f t="shared" si="91"/>
        <v>-6.4838055025726697E-3</v>
      </c>
      <c r="O232" s="12">
        <f t="shared" si="92"/>
        <v>-2.1447916052185819E-2</v>
      </c>
      <c r="P232" s="12"/>
    </row>
    <row r="233" spans="1:17" x14ac:dyDescent="0.2">
      <c r="A233" s="50" t="s">
        <v>14</v>
      </c>
      <c r="B233" s="112">
        <f t="shared" si="89"/>
        <v>0.14469754640744861</v>
      </c>
      <c r="C233" s="112">
        <f t="shared" si="89"/>
        <v>0.13898881290271572</v>
      </c>
      <c r="D233" s="112">
        <f t="shared" si="89"/>
        <v>0.142032053782012</v>
      </c>
      <c r="E233" s="112">
        <f t="shared" si="89"/>
        <v>0.15017734263905461</v>
      </c>
      <c r="F233" s="112">
        <f t="shared" si="89"/>
        <v>0.13553062504355098</v>
      </c>
      <c r="G233" s="112">
        <f t="shared" si="89"/>
        <v>0.13981062580938125</v>
      </c>
      <c r="H233" s="112">
        <f t="shared" si="89"/>
        <v>0.12791133566946458</v>
      </c>
      <c r="I233" s="112">
        <f t="shared" si="89"/>
        <v>0.12165688993610355</v>
      </c>
      <c r="J233" s="112">
        <f t="shared" si="89"/>
        <v>0.12644271332497808</v>
      </c>
      <c r="K233" s="112">
        <f t="shared" si="89"/>
        <v>0.11982630871558052</v>
      </c>
      <c r="L233" s="57"/>
      <c r="M233" s="53">
        <f t="shared" si="90"/>
        <v>-6.6164046093975665E-3</v>
      </c>
      <c r="N233" s="70">
        <f t="shared" si="91"/>
        <v>-1.9984317093800733E-2</v>
      </c>
      <c r="O233" s="70">
        <f t="shared" si="92"/>
        <v>-2.4871237691868095E-2</v>
      </c>
      <c r="P233" s="70"/>
    </row>
    <row r="234" spans="1:17" x14ac:dyDescent="0.2">
      <c r="A234" s="8" t="s">
        <v>139</v>
      </c>
      <c r="B234" s="10">
        <f t="shared" si="89"/>
        <v>5.6372118443910914E-2</v>
      </c>
      <c r="C234" s="10">
        <f t="shared" si="89"/>
        <v>4.2001027789856503E-2</v>
      </c>
      <c r="D234" s="10">
        <f t="shared" si="89"/>
        <v>4.1023641057069106E-2</v>
      </c>
      <c r="E234" s="10">
        <f t="shared" si="89"/>
        <v>2.4386655987970123E-2</v>
      </c>
      <c r="F234" s="10">
        <f t="shared" si="89"/>
        <v>2.336074141174831E-2</v>
      </c>
      <c r="G234" s="10">
        <f t="shared" si="89"/>
        <v>2.7548394692140803E-2</v>
      </c>
      <c r="H234" s="10">
        <f t="shared" si="89"/>
        <v>2.7544617390595712E-2</v>
      </c>
      <c r="I234" s="10">
        <f t="shared" si="89"/>
        <v>2.359505518330347E-2</v>
      </c>
      <c r="J234" s="10">
        <f t="shared" si="89"/>
        <v>2.617157742117809E-2</v>
      </c>
      <c r="K234" s="10">
        <f t="shared" si="89"/>
        <v>2.4881965744218908E-2</v>
      </c>
      <c r="L234" s="26"/>
      <c r="M234" s="24">
        <f t="shared" si="90"/>
        <v>-1.2896116769591827E-3</v>
      </c>
      <c r="N234" s="12">
        <f t="shared" si="91"/>
        <v>-2.6664289479218957E-3</v>
      </c>
      <c r="O234" s="12">
        <f t="shared" si="92"/>
        <v>-3.1490152699692006E-2</v>
      </c>
      <c r="P234" s="12"/>
    </row>
    <row r="235" spans="1:17" x14ac:dyDescent="0.2">
      <c r="A235" s="50" t="s">
        <v>138</v>
      </c>
      <c r="B235" s="112">
        <f t="shared" si="89"/>
        <v>5.8558294782455936E-4</v>
      </c>
      <c r="C235" s="112">
        <f t="shared" si="89"/>
        <v>9.0919871921571731E-4</v>
      </c>
      <c r="D235" s="112">
        <f t="shared" si="89"/>
        <v>4.8284955522127508E-4</v>
      </c>
      <c r="E235" s="112">
        <f t="shared" si="89"/>
        <v>6.211078602834213E-4</v>
      </c>
      <c r="F235" s="112">
        <f t="shared" si="89"/>
        <v>1.5678349940770678E-3</v>
      </c>
      <c r="G235" s="112">
        <f t="shared" si="89"/>
        <v>1.160463512672598E-3</v>
      </c>
      <c r="H235" s="112">
        <f t="shared" si="89"/>
        <v>4.5636052481460356E-4</v>
      </c>
      <c r="I235" s="112">
        <f t="shared" si="89"/>
        <v>2.0289783930163871E-3</v>
      </c>
      <c r="J235" s="112">
        <f t="shared" si="89"/>
        <v>5.8978202639274569E-4</v>
      </c>
      <c r="K235" s="112">
        <f t="shared" si="89"/>
        <v>6.2032601578385083E-4</v>
      </c>
      <c r="L235" s="57"/>
      <c r="M235" s="53">
        <f t="shared" si="90"/>
        <v>3.0543989391105131E-5</v>
      </c>
      <c r="N235" s="70">
        <f t="shared" si="91"/>
        <v>-5.4013749688874716E-4</v>
      </c>
      <c r="O235" s="70">
        <f t="shared" si="92"/>
        <v>3.4743067959291463E-5</v>
      </c>
      <c r="P235" s="70"/>
    </row>
    <row r="236" spans="1:17" x14ac:dyDescent="0.2">
      <c r="A236" s="8" t="s">
        <v>41</v>
      </c>
      <c r="B236" s="10">
        <f t="shared" si="89"/>
        <v>6.0510237941871134E-4</v>
      </c>
      <c r="C236" s="10">
        <f t="shared" si="89"/>
        <v>7.9060758192671073E-5</v>
      </c>
      <c r="D236" s="10">
        <f t="shared" si="89"/>
        <v>2.2285364087135773E-4</v>
      </c>
      <c r="E236" s="10">
        <f t="shared" si="89"/>
        <v>0</v>
      </c>
      <c r="F236" s="10">
        <f t="shared" si="89"/>
        <v>3.1356699881541356E-4</v>
      </c>
      <c r="G236" s="10">
        <f t="shared" si="89"/>
        <v>0</v>
      </c>
      <c r="H236" s="10">
        <f t="shared" si="89"/>
        <v>9.7791541031700763E-5</v>
      </c>
      <c r="I236" s="10">
        <f t="shared" si="89"/>
        <v>1.9635274771126327E-4</v>
      </c>
      <c r="J236" s="10">
        <f t="shared" si="89"/>
        <v>1.9659400879758191E-4</v>
      </c>
      <c r="K236" s="10">
        <f t="shared" si="89"/>
        <v>0</v>
      </c>
      <c r="L236" s="26"/>
      <c r="M236" s="24">
        <f t="shared" si="90"/>
        <v>-1.9659400879758191E-4</v>
      </c>
      <c r="N236" s="12">
        <f t="shared" si="91"/>
        <v>0</v>
      </c>
      <c r="O236" s="12">
        <f t="shared" si="92"/>
        <v>-6.0510237941871134E-4</v>
      </c>
      <c r="P236" s="12"/>
    </row>
    <row r="237" spans="1:17" x14ac:dyDescent="0.2">
      <c r="A237" t="s">
        <v>140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2"/>
      <c r="N237" s="12"/>
      <c r="O237" s="12"/>
      <c r="P237" s="12"/>
    </row>
    <row r="238" spans="1:17" x14ac:dyDescent="0.2">
      <c r="A238" t="s">
        <v>96</v>
      </c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2"/>
      <c r="N238" s="12"/>
      <c r="O238" s="12"/>
      <c r="P238" s="12"/>
      <c r="Q238" s="12"/>
    </row>
    <row r="239" spans="1:17" x14ac:dyDescent="0.2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2"/>
      <c r="N239" s="12"/>
      <c r="O239" s="12"/>
      <c r="P239" s="12"/>
      <c r="Q239" s="12"/>
    </row>
    <row r="240" spans="1:17" ht="18" x14ac:dyDescent="0.25">
      <c r="A240" s="1" t="s">
        <v>144</v>
      </c>
      <c r="B240" s="1"/>
      <c r="Q240" s="12"/>
    </row>
    <row r="241" spans="1:17" x14ac:dyDescent="0.2">
      <c r="Q241" s="12"/>
    </row>
    <row r="242" spans="1:17" x14ac:dyDescent="0.2">
      <c r="A242" s="2"/>
      <c r="B242" s="3"/>
      <c r="C242" s="3" t="s">
        <v>115</v>
      </c>
      <c r="D242" s="3"/>
      <c r="E242" s="3"/>
      <c r="F242" s="3"/>
      <c r="G242" s="3"/>
      <c r="H242" s="3"/>
      <c r="I242" s="3"/>
      <c r="J242" s="3"/>
      <c r="K242" s="3"/>
      <c r="L242" s="74" t="s">
        <v>100</v>
      </c>
      <c r="M242" s="13" t="s">
        <v>101</v>
      </c>
      <c r="N242" s="3" t="s">
        <v>102</v>
      </c>
      <c r="O242" s="11"/>
      <c r="P242" s="13" t="s">
        <v>103</v>
      </c>
      <c r="Q242" s="12"/>
    </row>
    <row r="243" spans="1:17" x14ac:dyDescent="0.2">
      <c r="A243" s="4" t="s">
        <v>0</v>
      </c>
      <c r="B243" s="4">
        <v>2017</v>
      </c>
      <c r="C243" s="75">
        <v>2018</v>
      </c>
      <c r="D243" s="75">
        <v>2019</v>
      </c>
      <c r="E243" s="75">
        <v>2020</v>
      </c>
      <c r="F243" s="48" t="s">
        <v>95</v>
      </c>
      <c r="G243" s="75">
        <v>2022</v>
      </c>
      <c r="H243" s="75">
        <v>2023</v>
      </c>
      <c r="I243" s="75">
        <v>2024</v>
      </c>
      <c r="J243" s="75">
        <v>2025</v>
      </c>
      <c r="K243" s="75">
        <v>2026</v>
      </c>
      <c r="L243" s="20" t="s">
        <v>104</v>
      </c>
      <c r="M243" s="21"/>
      <c r="N243" s="22" t="s">
        <v>105</v>
      </c>
      <c r="O243" s="22" t="s">
        <v>106</v>
      </c>
      <c r="P243" s="75" t="s">
        <v>107</v>
      </c>
      <c r="Q243" s="12"/>
    </row>
    <row r="244" spans="1:17" x14ac:dyDescent="0.2">
      <c r="A244" s="72" t="s">
        <v>35</v>
      </c>
      <c r="B244" s="90">
        <v>3927</v>
      </c>
      <c r="C244" s="90">
        <v>3778</v>
      </c>
      <c r="D244" s="90">
        <v>3863</v>
      </c>
      <c r="E244" s="90">
        <v>4050</v>
      </c>
      <c r="F244" s="90">
        <v>3726</v>
      </c>
      <c r="G244" s="90">
        <v>3778</v>
      </c>
      <c r="H244" s="90">
        <v>3884</v>
      </c>
      <c r="I244" s="90">
        <v>4124</v>
      </c>
      <c r="J244" s="90">
        <v>4046</v>
      </c>
      <c r="K244" s="90">
        <v>3829</v>
      </c>
      <c r="L244" s="91">
        <f>K244-J244</f>
        <v>-217</v>
      </c>
      <c r="M244" s="78">
        <f>IFERROR((K244-J244)/J244,"n/a")</f>
        <v>-5.3633217993079588E-2</v>
      </c>
      <c r="N244" s="80">
        <f>IFERROR((K244-G244)/G244,"n/a")</f>
        <v>1.3499205929062997E-2</v>
      </c>
      <c r="O244" s="80">
        <f>IFERROR((K244-B244)/B244,"n/a")</f>
        <v>-2.4955436720142603E-2</v>
      </c>
      <c r="P244" s="80"/>
      <c r="Q244" s="12"/>
    </row>
    <row r="245" spans="1:17" x14ac:dyDescent="0.2">
      <c r="A245" s="8" t="s">
        <v>8</v>
      </c>
      <c r="B245" s="6">
        <v>802</v>
      </c>
      <c r="C245" s="6">
        <v>758</v>
      </c>
      <c r="D245" s="6">
        <v>697</v>
      </c>
      <c r="E245" s="6">
        <v>682</v>
      </c>
      <c r="F245" s="45">
        <v>608</v>
      </c>
      <c r="G245" s="45">
        <v>661</v>
      </c>
      <c r="H245" s="45">
        <v>679</v>
      </c>
      <c r="I245" s="45">
        <v>770</v>
      </c>
      <c r="J245" s="45">
        <v>829</v>
      </c>
      <c r="K245" s="45">
        <v>785</v>
      </c>
      <c r="L245" s="34">
        <f t="shared" ref="L245:L254" si="93">K245-J245</f>
        <v>-44</v>
      </c>
      <c r="M245" s="24">
        <f t="shared" ref="M245:M254" si="94">IFERROR((K245-J245)/J245,"n/a")</f>
        <v>-5.3075995174909532E-2</v>
      </c>
      <c r="N245" s="12">
        <f>IFERROR((K245-G245)/G245,"n/a")</f>
        <v>0.1875945537065053</v>
      </c>
      <c r="O245" s="12">
        <f>IFERROR((K245-B245)/B245,"n/a")</f>
        <v>-2.119700748129676E-2</v>
      </c>
      <c r="P245" s="80"/>
      <c r="Q245" s="12"/>
    </row>
    <row r="246" spans="1:17" x14ac:dyDescent="0.2">
      <c r="A246" s="50" t="s">
        <v>241</v>
      </c>
      <c r="B246" s="88">
        <v>353</v>
      </c>
      <c r="C246" s="88">
        <v>484</v>
      </c>
      <c r="D246" s="88">
        <v>695</v>
      </c>
      <c r="E246" s="88">
        <v>769</v>
      </c>
      <c r="F246" s="55">
        <v>751</v>
      </c>
      <c r="G246" s="55">
        <v>717</v>
      </c>
      <c r="H246" s="55">
        <v>764</v>
      </c>
      <c r="I246" s="55">
        <v>821</v>
      </c>
      <c r="J246" s="55">
        <v>826</v>
      </c>
      <c r="K246" s="55">
        <v>773</v>
      </c>
      <c r="L246" s="52">
        <f t="shared" si="93"/>
        <v>-53</v>
      </c>
      <c r="M246" s="53">
        <f t="shared" si="94"/>
        <v>-6.4164648910411626E-2</v>
      </c>
      <c r="N246" s="70">
        <f t="shared" ref="N246:N254" si="95">IFERROR((K246-G246)/G246,"n/a")</f>
        <v>7.8103207810320777E-2</v>
      </c>
      <c r="O246" s="70">
        <f t="shared" ref="O246:O254" si="96">IFERROR((K246-B246)/B246,"n/a")</f>
        <v>1.1898016997167138</v>
      </c>
      <c r="P246" s="87"/>
      <c r="Q246" s="12"/>
    </row>
    <row r="247" spans="1:17" x14ac:dyDescent="0.2">
      <c r="A247" s="8" t="s">
        <v>9</v>
      </c>
      <c r="B247" s="6">
        <v>817</v>
      </c>
      <c r="C247" s="6">
        <v>769</v>
      </c>
      <c r="D247" s="6">
        <v>782</v>
      </c>
      <c r="E247" s="6">
        <v>866</v>
      </c>
      <c r="F247" s="45">
        <v>787</v>
      </c>
      <c r="G247" s="45">
        <v>810</v>
      </c>
      <c r="H247" s="45">
        <v>794</v>
      </c>
      <c r="I247" s="45">
        <v>798</v>
      </c>
      <c r="J247" s="45">
        <v>718</v>
      </c>
      <c r="K247" s="45">
        <v>736</v>
      </c>
      <c r="L247" s="34">
        <f t="shared" si="93"/>
        <v>18</v>
      </c>
      <c r="M247" s="24">
        <f t="shared" si="94"/>
        <v>2.5069637883008356E-2</v>
      </c>
      <c r="N247" s="12">
        <f t="shared" si="95"/>
        <v>-9.1358024691358022E-2</v>
      </c>
      <c r="O247" s="12">
        <f t="shared" si="96"/>
        <v>-9.9143206854345162E-2</v>
      </c>
      <c r="P247" s="80"/>
      <c r="Q247" s="12"/>
    </row>
    <row r="248" spans="1:17" x14ac:dyDescent="0.2">
      <c r="A248" s="50" t="s">
        <v>10</v>
      </c>
      <c r="B248" s="88">
        <v>101</v>
      </c>
      <c r="C248" s="88">
        <v>108</v>
      </c>
      <c r="D248" s="88">
        <v>126</v>
      </c>
      <c r="E248" s="88">
        <v>148</v>
      </c>
      <c r="F248" s="55">
        <v>135</v>
      </c>
      <c r="G248" s="55">
        <v>149</v>
      </c>
      <c r="H248" s="55">
        <v>191</v>
      </c>
      <c r="I248" s="55">
        <v>244</v>
      </c>
      <c r="J248" s="55">
        <v>204</v>
      </c>
      <c r="K248" s="55">
        <v>174</v>
      </c>
      <c r="L248" s="52">
        <f t="shared" si="93"/>
        <v>-30</v>
      </c>
      <c r="M248" s="53">
        <f t="shared" si="94"/>
        <v>-0.14705882352941177</v>
      </c>
      <c r="N248" s="70">
        <f t="shared" si="95"/>
        <v>0.16778523489932887</v>
      </c>
      <c r="O248" s="70">
        <f t="shared" si="96"/>
        <v>0.72277227722772275</v>
      </c>
      <c r="P248" s="87"/>
      <c r="Q248" s="12"/>
    </row>
    <row r="249" spans="1:17" x14ac:dyDescent="0.2">
      <c r="A249" s="8" t="s">
        <v>11</v>
      </c>
      <c r="B249" s="6">
        <v>670</v>
      </c>
      <c r="C249" s="6">
        <v>616</v>
      </c>
      <c r="D249" s="6">
        <v>596</v>
      </c>
      <c r="E249" s="6">
        <v>608</v>
      </c>
      <c r="F249" s="45">
        <v>559</v>
      </c>
      <c r="G249" s="45">
        <v>522</v>
      </c>
      <c r="H249" s="45">
        <v>493</v>
      </c>
      <c r="I249" s="45">
        <v>547</v>
      </c>
      <c r="J249" s="45">
        <v>509</v>
      </c>
      <c r="K249" s="45">
        <v>466</v>
      </c>
      <c r="L249" s="34">
        <f t="shared" si="93"/>
        <v>-43</v>
      </c>
      <c r="M249" s="24">
        <f t="shared" si="94"/>
        <v>-8.4479371316306479E-2</v>
      </c>
      <c r="N249" s="12">
        <f t="shared" si="95"/>
        <v>-0.10727969348659004</v>
      </c>
      <c r="O249" s="12">
        <f t="shared" si="96"/>
        <v>-0.30447761194029849</v>
      </c>
      <c r="P249" s="80"/>
      <c r="Q249" s="12"/>
    </row>
    <row r="250" spans="1:17" x14ac:dyDescent="0.2">
      <c r="A250" s="50" t="s">
        <v>12</v>
      </c>
      <c r="B250" s="88">
        <v>84</v>
      </c>
      <c r="C250" s="88">
        <v>82</v>
      </c>
      <c r="D250" s="88">
        <v>49</v>
      </c>
      <c r="E250" s="88">
        <v>59</v>
      </c>
      <c r="F250" s="55">
        <v>64</v>
      </c>
      <c r="G250" s="55">
        <v>53</v>
      </c>
      <c r="H250" s="55">
        <v>75</v>
      </c>
      <c r="I250" s="55">
        <v>66</v>
      </c>
      <c r="J250" s="55">
        <v>68</v>
      </c>
      <c r="K250" s="55">
        <v>67</v>
      </c>
      <c r="L250" s="52">
        <f t="shared" si="93"/>
        <v>-1</v>
      </c>
      <c r="M250" s="53">
        <f t="shared" si="94"/>
        <v>-1.4705882352941176E-2</v>
      </c>
      <c r="N250" s="70">
        <f t="shared" si="95"/>
        <v>0.26415094339622641</v>
      </c>
      <c r="O250" s="70">
        <f t="shared" si="96"/>
        <v>-0.20238095238095238</v>
      </c>
      <c r="P250" s="87"/>
      <c r="Q250" s="12"/>
    </row>
    <row r="251" spans="1:17" x14ac:dyDescent="0.2">
      <c r="A251" s="8" t="s">
        <v>13</v>
      </c>
      <c r="B251" s="6">
        <v>235</v>
      </c>
      <c r="C251" s="6">
        <v>211</v>
      </c>
      <c r="D251" s="6">
        <v>164</v>
      </c>
      <c r="E251" s="6">
        <v>180</v>
      </c>
      <c r="F251" s="45">
        <v>189</v>
      </c>
      <c r="G251" s="45">
        <v>189</v>
      </c>
      <c r="H251" s="45">
        <v>184</v>
      </c>
      <c r="I251" s="45">
        <v>188</v>
      </c>
      <c r="J251" s="45">
        <v>169</v>
      </c>
      <c r="K251" s="45">
        <v>158</v>
      </c>
      <c r="L251" s="34">
        <f t="shared" si="93"/>
        <v>-11</v>
      </c>
      <c r="M251" s="24">
        <f t="shared" si="94"/>
        <v>-6.5088757396449703E-2</v>
      </c>
      <c r="N251" s="12">
        <f t="shared" si="95"/>
        <v>-0.16402116402116401</v>
      </c>
      <c r="O251" s="12">
        <f t="shared" si="96"/>
        <v>-0.32765957446808508</v>
      </c>
      <c r="P251" s="80"/>
      <c r="Q251" s="12"/>
    </row>
    <row r="252" spans="1:17" x14ac:dyDescent="0.2">
      <c r="A252" s="50" t="s">
        <v>14</v>
      </c>
      <c r="B252" s="88">
        <v>524</v>
      </c>
      <c r="C252" s="88">
        <v>503</v>
      </c>
      <c r="D252" s="88">
        <v>531</v>
      </c>
      <c r="E252" s="88">
        <v>584</v>
      </c>
      <c r="F252" s="55">
        <v>494</v>
      </c>
      <c r="G252" s="55">
        <v>499</v>
      </c>
      <c r="H252" s="55">
        <v>509</v>
      </c>
      <c r="I252" s="55">
        <v>500</v>
      </c>
      <c r="J252" s="55">
        <v>501</v>
      </c>
      <c r="K252" s="55">
        <v>480</v>
      </c>
      <c r="L252" s="52">
        <f t="shared" si="93"/>
        <v>-21</v>
      </c>
      <c r="M252" s="53">
        <f t="shared" si="94"/>
        <v>-4.1916167664670656E-2</v>
      </c>
      <c r="N252" s="70">
        <f t="shared" si="95"/>
        <v>-3.8076152304609222E-2</v>
      </c>
      <c r="O252" s="70">
        <f t="shared" si="96"/>
        <v>-8.3969465648854963E-2</v>
      </c>
      <c r="P252" s="87"/>
      <c r="Q252" s="12"/>
    </row>
    <row r="253" spans="1:17" x14ac:dyDescent="0.2">
      <c r="A253" s="8" t="s">
        <v>139</v>
      </c>
      <c r="B253" s="6">
        <v>341</v>
      </c>
      <c r="C253" s="6">
        <v>245</v>
      </c>
      <c r="D253" s="6">
        <v>223</v>
      </c>
      <c r="E253" s="6">
        <v>152</v>
      </c>
      <c r="F253" s="45">
        <v>134</v>
      </c>
      <c r="G253" s="45">
        <v>174</v>
      </c>
      <c r="H253" s="45">
        <v>192</v>
      </c>
      <c r="I253" s="45">
        <v>186</v>
      </c>
      <c r="J253" s="45">
        <v>221</v>
      </c>
      <c r="K253" s="45">
        <v>189</v>
      </c>
      <c r="L253" s="34">
        <f t="shared" si="93"/>
        <v>-32</v>
      </c>
      <c r="M253" s="24">
        <f t="shared" si="94"/>
        <v>-0.14479638009049775</v>
      </c>
      <c r="N253" s="12">
        <f t="shared" si="95"/>
        <v>8.6206896551724144E-2</v>
      </c>
      <c r="O253" s="12">
        <f t="shared" si="96"/>
        <v>-0.44574780058651026</v>
      </c>
      <c r="P253" s="80"/>
      <c r="Q253" s="12"/>
    </row>
    <row r="254" spans="1:17" x14ac:dyDescent="0.2">
      <c r="A254" s="50" t="s">
        <v>138</v>
      </c>
      <c r="B254" s="66">
        <v>0</v>
      </c>
      <c r="C254" s="66">
        <v>2</v>
      </c>
      <c r="D254" s="66">
        <v>0</v>
      </c>
      <c r="E254" s="66">
        <v>2</v>
      </c>
      <c r="F254" s="66">
        <v>5</v>
      </c>
      <c r="G254" s="66">
        <v>4</v>
      </c>
      <c r="H254" s="66">
        <v>3</v>
      </c>
      <c r="I254" s="55">
        <v>4</v>
      </c>
      <c r="J254" s="55">
        <v>1</v>
      </c>
      <c r="K254" s="55">
        <v>1</v>
      </c>
      <c r="L254" s="52">
        <f t="shared" si="93"/>
        <v>0</v>
      </c>
      <c r="M254" s="53">
        <f t="shared" si="94"/>
        <v>0</v>
      </c>
      <c r="N254" s="70">
        <f t="shared" si="95"/>
        <v>-0.75</v>
      </c>
      <c r="O254" s="70" t="str">
        <f t="shared" si="96"/>
        <v>n/a</v>
      </c>
      <c r="P254" s="87"/>
      <c r="Q254" s="12"/>
    </row>
    <row r="255" spans="1:17" x14ac:dyDescent="0.2">
      <c r="B255" s="9">
        <f>SUM(B256:B265)</f>
        <v>1</v>
      </c>
      <c r="C255" s="9">
        <f>SUM(C256:C265)</f>
        <v>0.99999999999999978</v>
      </c>
      <c r="D255" s="9">
        <f t="shared" ref="D255:K255" si="97">SUM(D256:D265)</f>
        <v>1</v>
      </c>
      <c r="E255" s="9">
        <f t="shared" si="97"/>
        <v>1</v>
      </c>
      <c r="F255" s="9">
        <f t="shared" si="97"/>
        <v>1</v>
      </c>
      <c r="G255" s="9">
        <f t="shared" si="97"/>
        <v>1</v>
      </c>
      <c r="H255" s="9">
        <f t="shared" si="97"/>
        <v>1</v>
      </c>
      <c r="I255" s="9">
        <f t="shared" si="97"/>
        <v>1</v>
      </c>
      <c r="J255" s="9">
        <f t="shared" si="97"/>
        <v>1</v>
      </c>
      <c r="K255" s="9">
        <f t="shared" si="97"/>
        <v>1.0000000000000002</v>
      </c>
      <c r="L255" s="18" t="s">
        <v>42</v>
      </c>
      <c r="M255" s="23"/>
      <c r="N255" s="11"/>
      <c r="O255" s="11"/>
      <c r="P255" s="19"/>
      <c r="Q255" s="12"/>
    </row>
    <row r="256" spans="1:17" x14ac:dyDescent="0.2">
      <c r="A256" s="8" t="s">
        <v>8</v>
      </c>
      <c r="B256" s="10">
        <f t="shared" ref="B256:K256" si="98">B245/B$244</f>
        <v>0.204227145403616</v>
      </c>
      <c r="C256" s="10">
        <f t="shared" si="98"/>
        <v>0.20063525674960297</v>
      </c>
      <c r="D256" s="10">
        <f t="shared" si="98"/>
        <v>0.18042971783587886</v>
      </c>
      <c r="E256" s="10">
        <f t="shared" si="98"/>
        <v>0.16839506172839505</v>
      </c>
      <c r="F256" s="10">
        <f t="shared" si="98"/>
        <v>0.16317767042404724</v>
      </c>
      <c r="G256" s="10">
        <f t="shared" si="98"/>
        <v>0.17496029645314981</v>
      </c>
      <c r="H256" s="10">
        <f t="shared" si="98"/>
        <v>0.17481977342945418</v>
      </c>
      <c r="I256" s="10">
        <f t="shared" si="98"/>
        <v>0.18671193016488846</v>
      </c>
      <c r="J256" s="10">
        <f t="shared" si="98"/>
        <v>0.20489372219476026</v>
      </c>
      <c r="K256" s="10">
        <f t="shared" si="98"/>
        <v>0.2050143640637242</v>
      </c>
      <c r="L256" s="26"/>
      <c r="M256" s="24">
        <f>IFERROR((K256-J256),"n/a")</f>
        <v>1.2064186896393325E-4</v>
      </c>
      <c r="N256" s="12">
        <f>IFERROR((K256-G256),"n/a")</f>
        <v>3.0054067610574386E-2</v>
      </c>
      <c r="O256" s="12">
        <f>IFERROR((K256-B256),"n/a")</f>
        <v>7.8721866010819652E-4</v>
      </c>
      <c r="P256" s="12"/>
      <c r="Q256" s="12"/>
    </row>
    <row r="257" spans="1:17" x14ac:dyDescent="0.2">
      <c r="A257" s="50" t="s">
        <v>241</v>
      </c>
      <c r="B257" s="112">
        <f t="shared" ref="B257:K265" si="99">B246/B$244</f>
        <v>8.9890501655207539E-2</v>
      </c>
      <c r="C257" s="112">
        <f t="shared" si="99"/>
        <v>0.12811011116993118</v>
      </c>
      <c r="D257" s="112">
        <f t="shared" si="99"/>
        <v>0.17991198550349469</v>
      </c>
      <c r="E257" s="112">
        <f t="shared" si="99"/>
        <v>0.18987654320987654</v>
      </c>
      <c r="F257" s="112">
        <f t="shared" si="99"/>
        <v>0.20155662909286098</v>
      </c>
      <c r="G257" s="112">
        <f t="shared" si="99"/>
        <v>0.18978295394388564</v>
      </c>
      <c r="H257" s="112">
        <f t="shared" si="99"/>
        <v>0.19670442842430483</v>
      </c>
      <c r="I257" s="112">
        <f t="shared" si="99"/>
        <v>0.19907856450048497</v>
      </c>
      <c r="J257" s="112">
        <f t="shared" si="99"/>
        <v>0.20415224913494809</v>
      </c>
      <c r="K257" s="112">
        <f t="shared" si="99"/>
        <v>0.20188038652389659</v>
      </c>
      <c r="L257" s="57"/>
      <c r="M257" s="53">
        <f t="shared" ref="M257:M265" si="100">IFERROR((K257-J257),"n/a")</f>
        <v>-2.2718626110515006E-3</v>
      </c>
      <c r="N257" s="70">
        <f t="shared" ref="N257:N265" si="101">IFERROR((K257-G257),"n/a")</f>
        <v>1.2097432580010947E-2</v>
      </c>
      <c r="O257" s="70">
        <f t="shared" ref="O257:O265" si="102">IFERROR((K257-B257),"n/a")</f>
        <v>0.11198988486868905</v>
      </c>
      <c r="P257" s="70"/>
      <c r="Q257" s="12"/>
    </row>
    <row r="258" spans="1:17" x14ac:dyDescent="0.2">
      <c r="A258" s="8" t="s">
        <v>9</v>
      </c>
      <c r="B258" s="10">
        <f t="shared" si="99"/>
        <v>0.20804685510567864</v>
      </c>
      <c r="C258" s="10">
        <f t="shared" si="99"/>
        <v>0.20354685018528321</v>
      </c>
      <c r="D258" s="10">
        <f t="shared" si="99"/>
        <v>0.20243334196220553</v>
      </c>
      <c r="E258" s="10">
        <f t="shared" si="99"/>
        <v>0.21382716049382716</v>
      </c>
      <c r="F258" s="10">
        <f t="shared" si="99"/>
        <v>0.21121846484165324</v>
      </c>
      <c r="G258" s="10">
        <f t="shared" si="99"/>
        <v>0.21439915299100054</v>
      </c>
      <c r="H258" s="10">
        <f t="shared" si="99"/>
        <v>0.20442842430484037</v>
      </c>
      <c r="I258" s="10">
        <f t="shared" si="99"/>
        <v>0.19350145489815712</v>
      </c>
      <c r="J258" s="10">
        <f t="shared" si="99"/>
        <v>0.17745921898171033</v>
      </c>
      <c r="K258" s="10">
        <f t="shared" si="99"/>
        <v>0.19221728910942804</v>
      </c>
      <c r="L258" s="26"/>
      <c r="M258" s="24">
        <f t="shared" si="100"/>
        <v>1.475807012771771E-2</v>
      </c>
      <c r="N258" s="12">
        <f t="shared" si="101"/>
        <v>-2.2181863881572506E-2</v>
      </c>
      <c r="O258" s="12">
        <f t="shared" si="102"/>
        <v>-1.58295659962506E-2</v>
      </c>
      <c r="P258" s="12"/>
      <c r="Q258" s="12"/>
    </row>
    <row r="259" spans="1:17" x14ac:dyDescent="0.2">
      <c r="A259" s="50" t="s">
        <v>10</v>
      </c>
      <c r="B259" s="112">
        <f t="shared" si="99"/>
        <v>2.5719378660555132E-2</v>
      </c>
      <c r="C259" s="112">
        <f t="shared" si="99"/>
        <v>2.8586553732133403E-2</v>
      </c>
      <c r="D259" s="112">
        <f t="shared" si="99"/>
        <v>3.2617136940201914E-2</v>
      </c>
      <c r="E259" s="112">
        <f t="shared" si="99"/>
        <v>3.6543209876543213E-2</v>
      </c>
      <c r="F259" s="112">
        <f t="shared" si="99"/>
        <v>3.6231884057971016E-2</v>
      </c>
      <c r="G259" s="112">
        <f t="shared" si="99"/>
        <v>3.9438856537850717E-2</v>
      </c>
      <c r="H259" s="112">
        <f t="shared" si="99"/>
        <v>4.9176107106076207E-2</v>
      </c>
      <c r="I259" s="112">
        <f t="shared" si="99"/>
        <v>5.9165858389912708E-2</v>
      </c>
      <c r="J259" s="112">
        <f t="shared" si="99"/>
        <v>5.0420168067226892E-2</v>
      </c>
      <c r="K259" s="112">
        <f t="shared" si="99"/>
        <v>4.5442674327500654E-2</v>
      </c>
      <c r="L259" s="57"/>
      <c r="M259" s="53">
        <f t="shared" si="100"/>
        <v>-4.9774937397262381E-3</v>
      </c>
      <c r="N259" s="70">
        <f t="shared" si="101"/>
        <v>6.0038177896499373E-3</v>
      </c>
      <c r="O259" s="70">
        <f t="shared" si="102"/>
        <v>1.9723295666945521E-2</v>
      </c>
      <c r="P259" s="70"/>
      <c r="Q259" s="12"/>
    </row>
    <row r="260" spans="1:17" x14ac:dyDescent="0.2">
      <c r="A260" s="8" t="s">
        <v>11</v>
      </c>
      <c r="B260" s="10">
        <f t="shared" si="99"/>
        <v>0.17061370002546472</v>
      </c>
      <c r="C260" s="10">
        <f t="shared" si="99"/>
        <v>0.16304923239809424</v>
      </c>
      <c r="D260" s="10">
        <f t="shared" si="99"/>
        <v>0.15428423505047889</v>
      </c>
      <c r="E260" s="10">
        <f t="shared" si="99"/>
        <v>0.15012345679012346</v>
      </c>
      <c r="F260" s="10">
        <f t="shared" si="99"/>
        <v>0.15002683843263553</v>
      </c>
      <c r="G260" s="10">
        <f t="shared" si="99"/>
        <v>0.13816834303864478</v>
      </c>
      <c r="H260" s="10">
        <f t="shared" si="99"/>
        <v>0.12693099897013388</v>
      </c>
      <c r="I260" s="10">
        <f t="shared" si="99"/>
        <v>0.13263821532492726</v>
      </c>
      <c r="J260" s="10">
        <f t="shared" si="99"/>
        <v>0.12580326248146317</v>
      </c>
      <c r="K260" s="10">
        <f t="shared" si="99"/>
        <v>0.12170279446330634</v>
      </c>
      <c r="L260" s="26"/>
      <c r="M260" s="24">
        <f t="shared" si="100"/>
        <v>-4.1004680181568331E-3</v>
      </c>
      <c r="N260" s="12">
        <f t="shared" si="101"/>
        <v>-1.646554857533844E-2</v>
      </c>
      <c r="O260" s="12">
        <f t="shared" si="102"/>
        <v>-4.891090556215838E-2</v>
      </c>
      <c r="P260" s="12"/>
      <c r="Q260" s="12"/>
    </row>
    <row r="261" spans="1:17" x14ac:dyDescent="0.2">
      <c r="A261" s="50" t="s">
        <v>12</v>
      </c>
      <c r="B261" s="112">
        <f t="shared" si="99"/>
        <v>2.1390374331550801E-2</v>
      </c>
      <c r="C261" s="112">
        <f t="shared" si="99"/>
        <v>2.170460561143462E-2</v>
      </c>
      <c r="D261" s="112">
        <f t="shared" si="99"/>
        <v>1.2684442143411856E-2</v>
      </c>
      <c r="E261" s="112">
        <f t="shared" si="99"/>
        <v>1.4567901234567901E-2</v>
      </c>
      <c r="F261" s="112">
        <f t="shared" si="99"/>
        <v>1.7176596886741814E-2</v>
      </c>
      <c r="G261" s="112">
        <f t="shared" si="99"/>
        <v>1.4028586553732134E-2</v>
      </c>
      <c r="H261" s="112">
        <f t="shared" si="99"/>
        <v>1.9309989701338827E-2</v>
      </c>
      <c r="I261" s="112">
        <f t="shared" si="99"/>
        <v>1.6003879728419011E-2</v>
      </c>
      <c r="J261" s="112">
        <f t="shared" si="99"/>
        <v>1.680672268907563E-2</v>
      </c>
      <c r="K261" s="112">
        <f t="shared" si="99"/>
        <v>1.7498041264037607E-2</v>
      </c>
      <c r="L261" s="57"/>
      <c r="M261" s="53">
        <f t="shared" si="100"/>
        <v>6.9131857496197713E-4</v>
      </c>
      <c r="N261" s="70">
        <f t="shared" si="101"/>
        <v>3.4694547103054727E-3</v>
      </c>
      <c r="O261" s="70">
        <f t="shared" si="102"/>
        <v>-3.8923330675131942E-3</v>
      </c>
      <c r="P261" s="70"/>
      <c r="Q261" s="12"/>
    </row>
    <row r="262" spans="1:17" x14ac:dyDescent="0.2">
      <c r="A262" s="8" t="s">
        <v>13</v>
      </c>
      <c r="B262" s="10">
        <f t="shared" si="99"/>
        <v>5.9842118665648078E-2</v>
      </c>
      <c r="C262" s="10">
        <f t="shared" si="99"/>
        <v>5.5849655902593963E-2</v>
      </c>
      <c r="D262" s="10">
        <f t="shared" si="99"/>
        <v>4.2454051255500905E-2</v>
      </c>
      <c r="E262" s="10">
        <f t="shared" si="99"/>
        <v>4.4444444444444446E-2</v>
      </c>
      <c r="F262" s="10">
        <f t="shared" si="99"/>
        <v>5.0724637681159424E-2</v>
      </c>
      <c r="G262" s="10">
        <f t="shared" si="99"/>
        <v>5.0026469031233457E-2</v>
      </c>
      <c r="H262" s="10">
        <f t="shared" si="99"/>
        <v>4.7373841400617921E-2</v>
      </c>
      <c r="I262" s="10">
        <f t="shared" si="99"/>
        <v>4.5586808923375362E-2</v>
      </c>
      <c r="J262" s="10">
        <f t="shared" si="99"/>
        <v>4.1769649036085023E-2</v>
      </c>
      <c r="K262" s="10">
        <f t="shared" si="99"/>
        <v>4.126403760773048E-2</v>
      </c>
      <c r="L262" s="26"/>
      <c r="M262" s="24">
        <f t="shared" si="100"/>
        <v>-5.0561142835454237E-4</v>
      </c>
      <c r="N262" s="12">
        <f t="shared" si="101"/>
        <v>-8.7624314235029768E-3</v>
      </c>
      <c r="O262" s="12">
        <f t="shared" si="102"/>
        <v>-1.8578081057917598E-2</v>
      </c>
      <c r="P262" s="12"/>
      <c r="Q262" s="12"/>
    </row>
    <row r="263" spans="1:17" x14ac:dyDescent="0.2">
      <c r="A263" s="50" t="s">
        <v>14</v>
      </c>
      <c r="B263" s="112">
        <f t="shared" si="99"/>
        <v>0.13343519225872166</v>
      </c>
      <c r="C263" s="112">
        <f t="shared" si="99"/>
        <v>0.13313922710428799</v>
      </c>
      <c r="D263" s="112">
        <f t="shared" si="99"/>
        <v>0.1374579342479938</v>
      </c>
      <c r="E263" s="112">
        <f t="shared" si="99"/>
        <v>0.14419753086419754</v>
      </c>
      <c r="F263" s="112">
        <f t="shared" si="99"/>
        <v>0.13258185721953838</v>
      </c>
      <c r="G263" s="112">
        <f t="shared" si="99"/>
        <v>0.1320804658549497</v>
      </c>
      <c r="H263" s="112">
        <f t="shared" si="99"/>
        <v>0.13105046343975282</v>
      </c>
      <c r="I263" s="112">
        <f t="shared" si="99"/>
        <v>0.12124151309408342</v>
      </c>
      <c r="J263" s="112">
        <f t="shared" si="99"/>
        <v>0.12382600098863075</v>
      </c>
      <c r="K263" s="112">
        <f t="shared" si="99"/>
        <v>0.12535910159310526</v>
      </c>
      <c r="L263" s="57"/>
      <c r="M263" s="53">
        <f t="shared" si="100"/>
        <v>1.5331006044745077E-3</v>
      </c>
      <c r="N263" s="70">
        <f t="shared" si="101"/>
        <v>-6.7213642618444425E-3</v>
      </c>
      <c r="O263" s="70">
        <f t="shared" si="102"/>
        <v>-8.0760906656164033E-3</v>
      </c>
      <c r="P263" s="70"/>
      <c r="Q263" s="12"/>
    </row>
    <row r="264" spans="1:17" x14ac:dyDescent="0.2">
      <c r="A264" s="8" t="s">
        <v>139</v>
      </c>
      <c r="B264" s="10">
        <f t="shared" si="99"/>
        <v>8.683473389355742E-2</v>
      </c>
      <c r="C264" s="10">
        <f t="shared" si="99"/>
        <v>6.4849126521969294E-2</v>
      </c>
      <c r="D264" s="10">
        <f t="shared" si="99"/>
        <v>5.7727155060833549E-2</v>
      </c>
      <c r="E264" s="10">
        <f t="shared" si="99"/>
        <v>3.7530864197530864E-2</v>
      </c>
      <c r="F264" s="10">
        <f t="shared" si="99"/>
        <v>3.5963499731615674E-2</v>
      </c>
      <c r="G264" s="10">
        <f t="shared" si="99"/>
        <v>4.6056114346214927E-2</v>
      </c>
      <c r="H264" s="10">
        <f t="shared" si="99"/>
        <v>4.9433573635427393E-2</v>
      </c>
      <c r="I264" s="10">
        <f t="shared" si="99"/>
        <v>4.5101842870999033E-2</v>
      </c>
      <c r="J264" s="10">
        <f t="shared" si="99"/>
        <v>5.4621848739495799E-2</v>
      </c>
      <c r="K264" s="10">
        <f t="shared" si="99"/>
        <v>4.9360146252285193E-2</v>
      </c>
      <c r="L264" s="26"/>
      <c r="M264" s="24">
        <f t="shared" si="100"/>
        <v>-5.2617024872106052E-3</v>
      </c>
      <c r="N264" s="12">
        <f t="shared" si="101"/>
        <v>3.3040319060702664E-3</v>
      </c>
      <c r="O264" s="12">
        <f t="shared" si="102"/>
        <v>-3.7474587641272226E-2</v>
      </c>
      <c r="P264" s="12"/>
      <c r="Q264" s="12"/>
    </row>
    <row r="265" spans="1:17" x14ac:dyDescent="0.2">
      <c r="A265" s="50" t="s">
        <v>138</v>
      </c>
      <c r="B265" s="112">
        <f t="shared" si="99"/>
        <v>0</v>
      </c>
      <c r="C265" s="112">
        <f t="shared" si="99"/>
        <v>5.2938062466913714E-4</v>
      </c>
      <c r="D265" s="112">
        <f t="shared" si="99"/>
        <v>0</v>
      </c>
      <c r="E265" s="112">
        <f t="shared" si="99"/>
        <v>4.9382716049382717E-4</v>
      </c>
      <c r="F265" s="112">
        <f t="shared" si="99"/>
        <v>1.3419216317767043E-3</v>
      </c>
      <c r="G265" s="112">
        <f t="shared" si="99"/>
        <v>1.0587612493382743E-3</v>
      </c>
      <c r="H265" s="112">
        <f t="shared" si="99"/>
        <v>7.7239958805355301E-4</v>
      </c>
      <c r="I265" s="112">
        <f t="shared" si="99"/>
        <v>9.6993210475266732E-4</v>
      </c>
      <c r="J265" s="112">
        <f t="shared" si="99"/>
        <v>2.4715768660405336E-4</v>
      </c>
      <c r="K265" s="112">
        <f t="shared" si="99"/>
        <v>2.6116479498563595E-4</v>
      </c>
      <c r="L265" s="57"/>
      <c r="M265" s="53">
        <f t="shared" si="100"/>
        <v>1.4007108381582588E-5</v>
      </c>
      <c r="N265" s="70">
        <f t="shared" si="101"/>
        <v>-7.9759645435263833E-4</v>
      </c>
      <c r="O265" s="70">
        <f t="shared" si="102"/>
        <v>2.6116479498563595E-4</v>
      </c>
      <c r="P265" s="70"/>
      <c r="Q265" s="12"/>
    </row>
    <row r="266" spans="1:17" x14ac:dyDescent="0.2">
      <c r="A266" t="s">
        <v>140</v>
      </c>
      <c r="C266" s="3"/>
      <c r="D266" s="3"/>
      <c r="E266" s="3"/>
      <c r="F266" s="3"/>
      <c r="G266" s="3"/>
      <c r="H266" s="3"/>
      <c r="I266" s="3"/>
      <c r="J266" s="3"/>
      <c r="K266" s="3"/>
      <c r="P266" s="3"/>
      <c r="Q266" s="12"/>
    </row>
    <row r="267" spans="1:17" x14ac:dyDescent="0.2">
      <c r="A267" t="s">
        <v>96</v>
      </c>
      <c r="C267" s="3"/>
      <c r="D267" s="3"/>
      <c r="E267" s="3"/>
      <c r="F267" s="3"/>
      <c r="G267" s="3"/>
      <c r="H267" s="3"/>
      <c r="I267" s="3"/>
      <c r="J267" s="3"/>
      <c r="K267" s="3"/>
      <c r="L267" s="73"/>
      <c r="M267" s="3"/>
      <c r="N267" s="11"/>
      <c r="O267" s="11"/>
      <c r="P267" s="3"/>
      <c r="Q267" s="12"/>
    </row>
    <row r="268" spans="1:17" x14ac:dyDescent="0.2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2"/>
      <c r="N268" s="12"/>
      <c r="O268" s="12"/>
      <c r="P268" s="12"/>
      <c r="Q268" s="12"/>
    </row>
    <row r="269" spans="1:17" ht="18" x14ac:dyDescent="0.25">
      <c r="A269" s="1" t="s">
        <v>146</v>
      </c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74"/>
      <c r="M269" s="3"/>
      <c r="N269" s="11"/>
      <c r="O269" s="11"/>
      <c r="P269" s="12"/>
      <c r="Q269" s="12"/>
    </row>
    <row r="270" spans="1:17" x14ac:dyDescent="0.2">
      <c r="A270" t="s">
        <v>142</v>
      </c>
      <c r="B270" s="3"/>
      <c r="C270" s="3" t="s">
        <v>115</v>
      </c>
      <c r="D270" s="3"/>
      <c r="E270" s="3"/>
      <c r="F270" s="3"/>
      <c r="G270" s="3"/>
      <c r="H270" s="3"/>
      <c r="I270" s="3"/>
      <c r="J270" s="3"/>
      <c r="K270" s="3"/>
      <c r="L270" s="74" t="s">
        <v>100</v>
      </c>
      <c r="M270" s="13" t="s">
        <v>101</v>
      </c>
      <c r="N270" s="3" t="s">
        <v>102</v>
      </c>
      <c r="O270" s="11"/>
      <c r="P270" s="13" t="s">
        <v>103</v>
      </c>
      <c r="Q270" s="12"/>
    </row>
    <row r="271" spans="1:17" x14ac:dyDescent="0.2">
      <c r="A271" s="4" t="s">
        <v>0</v>
      </c>
      <c r="B271" s="4">
        <v>2017</v>
      </c>
      <c r="C271" s="75">
        <v>2018</v>
      </c>
      <c r="D271" s="75">
        <v>2019</v>
      </c>
      <c r="E271" s="75">
        <v>2020</v>
      </c>
      <c r="F271" s="48" t="s">
        <v>95</v>
      </c>
      <c r="G271" s="75">
        <v>2022</v>
      </c>
      <c r="H271" s="75">
        <v>2023</v>
      </c>
      <c r="I271" s="75">
        <v>2024</v>
      </c>
      <c r="J271" s="75">
        <v>2025</v>
      </c>
      <c r="K271" s="75">
        <v>2026</v>
      </c>
      <c r="L271" s="20" t="s">
        <v>104</v>
      </c>
      <c r="M271" s="21"/>
      <c r="N271" s="22" t="s">
        <v>105</v>
      </c>
      <c r="O271" s="22" t="s">
        <v>106</v>
      </c>
      <c r="P271" s="75" t="s">
        <v>107</v>
      </c>
      <c r="Q271" s="12"/>
    </row>
    <row r="272" spans="1:17" x14ac:dyDescent="0.2">
      <c r="A272" s="72" t="s">
        <v>35</v>
      </c>
      <c r="B272" s="90">
        <v>19211.5</v>
      </c>
      <c r="C272" s="90">
        <v>19107.5</v>
      </c>
      <c r="D272" s="90">
        <v>20052.5</v>
      </c>
      <c r="E272" s="90">
        <v>22703.5</v>
      </c>
      <c r="F272" s="90">
        <v>20379.5</v>
      </c>
      <c r="G272" s="90">
        <v>20603.5</v>
      </c>
      <c r="H272" s="90">
        <v>20961</v>
      </c>
      <c r="I272" s="90">
        <v>22277</v>
      </c>
      <c r="J272" s="90">
        <v>21595.25</v>
      </c>
      <c r="K272" s="90">
        <v>20260</v>
      </c>
      <c r="L272" s="91">
        <f>K272-J272</f>
        <v>-1335.25</v>
      </c>
      <c r="M272" s="78">
        <f>IFERROR((K272-J272)/J272,"n/a")</f>
        <v>-6.1830726664428522E-2</v>
      </c>
      <c r="N272" s="80">
        <f>IFERROR((K272-G272)/G272,"n/a")</f>
        <v>-1.6671924672992451E-2</v>
      </c>
      <c r="O272" s="80">
        <f>IFERROR((K272-B272)/B272,"n/a")</f>
        <v>5.4576685839210888E-2</v>
      </c>
      <c r="P272" s="12"/>
      <c r="Q272" s="12"/>
    </row>
    <row r="273" spans="1:17" x14ac:dyDescent="0.2">
      <c r="A273" s="8" t="s">
        <v>8</v>
      </c>
      <c r="B273" s="6">
        <v>4017</v>
      </c>
      <c r="C273" s="6">
        <v>3896</v>
      </c>
      <c r="D273" s="6">
        <v>3574</v>
      </c>
      <c r="E273" s="6">
        <v>3777</v>
      </c>
      <c r="F273" s="45">
        <v>3171</v>
      </c>
      <c r="G273" s="45">
        <v>3438</v>
      </c>
      <c r="H273" s="45">
        <v>3663</v>
      </c>
      <c r="I273" s="45">
        <v>4103</v>
      </c>
      <c r="J273" s="45">
        <v>4425</v>
      </c>
      <c r="K273" s="45">
        <v>4409.5</v>
      </c>
      <c r="L273" s="34">
        <f t="shared" ref="L273:L282" si="103">K273-J273</f>
        <v>-15.5</v>
      </c>
      <c r="M273" s="24">
        <f t="shared" ref="M273:M282" si="104">IFERROR((K273-J273)/J273,"n/a")</f>
        <v>-3.5028248587570623E-3</v>
      </c>
      <c r="N273" s="12">
        <f>IFERROR((K273-G273)/G273,"n/a")</f>
        <v>0.28257707969749857</v>
      </c>
      <c r="O273" s="12">
        <f>IFERROR((K273-B273)/B273,"n/a")</f>
        <v>9.7709733632063728E-2</v>
      </c>
      <c r="P273" s="12"/>
      <c r="Q273" s="12"/>
    </row>
    <row r="274" spans="1:17" x14ac:dyDescent="0.2">
      <c r="A274" s="50" t="s">
        <v>241</v>
      </c>
      <c r="B274" s="88">
        <v>1608</v>
      </c>
      <c r="C274" s="88">
        <v>2536</v>
      </c>
      <c r="D274" s="88">
        <v>3906</v>
      </c>
      <c r="E274" s="88">
        <v>4667</v>
      </c>
      <c r="F274" s="55">
        <v>4650</v>
      </c>
      <c r="G274" s="55">
        <v>4638</v>
      </c>
      <c r="H274" s="55">
        <v>4957</v>
      </c>
      <c r="I274" s="55">
        <v>5513.5</v>
      </c>
      <c r="J274" s="55">
        <v>5323</v>
      </c>
      <c r="K274" s="55">
        <v>4966</v>
      </c>
      <c r="L274" s="52">
        <f t="shared" si="103"/>
        <v>-357</v>
      </c>
      <c r="M274" s="53">
        <f t="shared" si="104"/>
        <v>-6.7067443171144089E-2</v>
      </c>
      <c r="N274" s="70">
        <f t="shared" ref="N274:N282" si="105">IFERROR((K274-G274)/G274,"n/a")</f>
        <v>7.0720137990513146E-2</v>
      </c>
      <c r="O274" s="70">
        <f t="shared" ref="O274:O282" si="106">IFERROR((K274-B274)/B274,"n/a")</f>
        <v>2.0883084577114426</v>
      </c>
      <c r="P274" s="70"/>
      <c r="Q274" s="12"/>
    </row>
    <row r="275" spans="1:17" x14ac:dyDescent="0.2">
      <c r="A275" s="8" t="s">
        <v>9</v>
      </c>
      <c r="B275" s="6">
        <v>3752</v>
      </c>
      <c r="C275" s="6">
        <v>3529</v>
      </c>
      <c r="D275" s="6">
        <v>3535</v>
      </c>
      <c r="E275" s="6">
        <v>4562.5</v>
      </c>
      <c r="F275" s="45">
        <v>3834</v>
      </c>
      <c r="G275" s="45">
        <v>3644</v>
      </c>
      <c r="H275" s="45">
        <v>3474</v>
      </c>
      <c r="I275" s="45">
        <v>3405</v>
      </c>
      <c r="J275" s="45">
        <v>3095.5</v>
      </c>
      <c r="K275" s="45">
        <v>2997</v>
      </c>
      <c r="L275" s="34">
        <f t="shared" si="103"/>
        <v>-98.5</v>
      </c>
      <c r="M275" s="24">
        <f t="shared" si="104"/>
        <v>-3.1820384429009856E-2</v>
      </c>
      <c r="N275" s="12">
        <f t="shared" si="105"/>
        <v>-0.17755214050493962</v>
      </c>
      <c r="O275" s="12">
        <f t="shared" si="106"/>
        <v>-0.20122601279317698</v>
      </c>
      <c r="P275" s="12"/>
      <c r="Q275" s="12"/>
    </row>
    <row r="276" spans="1:17" x14ac:dyDescent="0.2">
      <c r="A276" s="50" t="s">
        <v>10</v>
      </c>
      <c r="B276" s="88">
        <v>491</v>
      </c>
      <c r="C276" s="88">
        <v>468</v>
      </c>
      <c r="D276" s="88">
        <v>586</v>
      </c>
      <c r="E276" s="88">
        <v>680</v>
      </c>
      <c r="F276" s="55">
        <v>558</v>
      </c>
      <c r="G276" s="55">
        <v>666</v>
      </c>
      <c r="H276" s="55">
        <v>740</v>
      </c>
      <c r="I276" s="55">
        <v>1015</v>
      </c>
      <c r="J276" s="55">
        <v>893</v>
      </c>
      <c r="K276" s="55">
        <v>691</v>
      </c>
      <c r="L276" s="52">
        <f t="shared" si="103"/>
        <v>-202</v>
      </c>
      <c r="M276" s="53">
        <f t="shared" si="104"/>
        <v>-0.22620380739081747</v>
      </c>
      <c r="N276" s="70">
        <f t="shared" si="105"/>
        <v>3.7537537537537538E-2</v>
      </c>
      <c r="O276" s="70">
        <f t="shared" si="106"/>
        <v>0.40733197556008149</v>
      </c>
      <c r="P276" s="70"/>
      <c r="Q276" s="12"/>
    </row>
    <row r="277" spans="1:17" x14ac:dyDescent="0.2">
      <c r="A277" s="8" t="s">
        <v>11</v>
      </c>
      <c r="B277" s="6">
        <v>3299</v>
      </c>
      <c r="C277" s="6">
        <v>3235</v>
      </c>
      <c r="D277" s="6">
        <v>3197</v>
      </c>
      <c r="E277" s="6">
        <v>3252</v>
      </c>
      <c r="F277" s="45">
        <v>3091</v>
      </c>
      <c r="G277" s="45">
        <v>2892</v>
      </c>
      <c r="H277" s="45">
        <v>2606</v>
      </c>
      <c r="I277" s="45">
        <v>2989</v>
      </c>
      <c r="J277" s="45">
        <v>2774</v>
      </c>
      <c r="K277" s="45">
        <v>2300</v>
      </c>
      <c r="L277" s="34">
        <f t="shared" si="103"/>
        <v>-474</v>
      </c>
      <c r="M277" s="24">
        <f t="shared" si="104"/>
        <v>-0.17087238644556596</v>
      </c>
      <c r="N277" s="12">
        <f t="shared" si="105"/>
        <v>-0.20470262793914246</v>
      </c>
      <c r="O277" s="12">
        <f t="shared" si="106"/>
        <v>-0.30281903607153682</v>
      </c>
      <c r="P277" s="12"/>
      <c r="Q277" s="12"/>
    </row>
    <row r="278" spans="1:17" x14ac:dyDescent="0.2">
      <c r="A278" s="50" t="s">
        <v>12</v>
      </c>
      <c r="B278" s="88">
        <v>449</v>
      </c>
      <c r="C278" s="88">
        <v>461</v>
      </c>
      <c r="D278" s="88">
        <v>263</v>
      </c>
      <c r="E278" s="88">
        <v>373</v>
      </c>
      <c r="F278" s="55">
        <v>356</v>
      </c>
      <c r="G278" s="55">
        <v>284</v>
      </c>
      <c r="H278" s="55">
        <v>417</v>
      </c>
      <c r="I278" s="55">
        <v>364.5</v>
      </c>
      <c r="J278" s="55">
        <v>347</v>
      </c>
      <c r="K278" s="55">
        <v>343</v>
      </c>
      <c r="L278" s="52">
        <f t="shared" si="103"/>
        <v>-4</v>
      </c>
      <c r="M278" s="53">
        <f t="shared" si="104"/>
        <v>-1.1527377521613832E-2</v>
      </c>
      <c r="N278" s="70">
        <f t="shared" si="105"/>
        <v>0.20774647887323944</v>
      </c>
      <c r="O278" s="70">
        <f t="shared" si="106"/>
        <v>-0.23608017817371937</v>
      </c>
      <c r="P278" s="70"/>
      <c r="Q278" s="12"/>
    </row>
    <row r="279" spans="1:17" x14ac:dyDescent="0.2">
      <c r="A279" s="8" t="s">
        <v>13</v>
      </c>
      <c r="B279" s="6">
        <v>1245</v>
      </c>
      <c r="C279" s="6">
        <v>1152</v>
      </c>
      <c r="D279" s="6">
        <v>839</v>
      </c>
      <c r="E279" s="6">
        <v>1037</v>
      </c>
      <c r="F279" s="45">
        <v>1015</v>
      </c>
      <c r="G279" s="45">
        <v>1021</v>
      </c>
      <c r="H279" s="45">
        <v>1062</v>
      </c>
      <c r="I279" s="45">
        <v>1104</v>
      </c>
      <c r="J279" s="45">
        <v>796</v>
      </c>
      <c r="K279" s="45">
        <v>806</v>
      </c>
      <c r="L279" s="34">
        <f t="shared" si="103"/>
        <v>10</v>
      </c>
      <c r="M279" s="24">
        <f t="shared" si="104"/>
        <v>1.2562814070351759E-2</v>
      </c>
      <c r="N279" s="12">
        <f t="shared" si="105"/>
        <v>-0.21057786483839372</v>
      </c>
      <c r="O279" s="12">
        <f t="shared" si="106"/>
        <v>-0.35261044176706829</v>
      </c>
      <c r="P279" s="12"/>
      <c r="Q279" s="12"/>
    </row>
    <row r="280" spans="1:17" x14ac:dyDescent="0.2">
      <c r="A280" s="50" t="s">
        <v>14</v>
      </c>
      <c r="B280" s="88">
        <v>2906.5</v>
      </c>
      <c r="C280" s="88">
        <v>2761</v>
      </c>
      <c r="D280" s="88">
        <v>3048</v>
      </c>
      <c r="E280" s="88">
        <v>3606</v>
      </c>
      <c r="F280" s="55">
        <v>3023</v>
      </c>
      <c r="G280" s="55">
        <v>3184.5</v>
      </c>
      <c r="H280" s="55">
        <v>3189</v>
      </c>
      <c r="I280" s="55">
        <v>3039</v>
      </c>
      <c r="J280" s="55">
        <v>3140</v>
      </c>
      <c r="K280" s="55">
        <v>3019.5</v>
      </c>
      <c r="L280" s="52">
        <f t="shared" si="103"/>
        <v>-120.5</v>
      </c>
      <c r="M280" s="53">
        <f t="shared" si="104"/>
        <v>-3.8375796178343947E-2</v>
      </c>
      <c r="N280" s="70">
        <f t="shared" si="105"/>
        <v>-5.181347150259067E-2</v>
      </c>
      <c r="O280" s="70">
        <f t="shared" si="106"/>
        <v>3.8878376053672802E-2</v>
      </c>
      <c r="P280" s="70"/>
      <c r="Q280" s="12"/>
    </row>
    <row r="281" spans="1:17" x14ac:dyDescent="0.2">
      <c r="A281" s="8" t="s">
        <v>139</v>
      </c>
      <c r="B281" s="6">
        <v>1444</v>
      </c>
      <c r="C281" s="6">
        <v>1062.5</v>
      </c>
      <c r="D281" s="6">
        <v>1104.5</v>
      </c>
      <c r="E281" s="6">
        <v>746</v>
      </c>
      <c r="F281" s="45">
        <v>670.5</v>
      </c>
      <c r="G281" s="45">
        <v>819</v>
      </c>
      <c r="H281" s="45">
        <v>845</v>
      </c>
      <c r="I281" s="45">
        <v>721</v>
      </c>
      <c r="J281" s="45">
        <v>795.75</v>
      </c>
      <c r="K281" s="45">
        <v>717</v>
      </c>
      <c r="L281" s="34">
        <f t="shared" si="103"/>
        <v>-78.75</v>
      </c>
      <c r="M281" s="24">
        <f t="shared" si="104"/>
        <v>-9.8963242224316683E-2</v>
      </c>
      <c r="N281" s="12">
        <f t="shared" si="105"/>
        <v>-0.12454212454212454</v>
      </c>
      <c r="O281" s="12">
        <f t="shared" si="106"/>
        <v>-0.50346260387811637</v>
      </c>
      <c r="P281" s="12"/>
      <c r="Q281" s="12"/>
    </row>
    <row r="282" spans="1:17" x14ac:dyDescent="0.2">
      <c r="A282" s="50" t="s">
        <v>138</v>
      </c>
      <c r="B282" s="66">
        <v>0</v>
      </c>
      <c r="C282" s="66">
        <v>7</v>
      </c>
      <c r="D282" s="66">
        <v>0</v>
      </c>
      <c r="E282" s="66">
        <v>3</v>
      </c>
      <c r="F282" s="66">
        <v>11</v>
      </c>
      <c r="G282" s="66">
        <v>17</v>
      </c>
      <c r="H282" s="66">
        <v>8</v>
      </c>
      <c r="I282" s="55">
        <v>23</v>
      </c>
      <c r="J282" s="55">
        <v>6</v>
      </c>
      <c r="K282" s="55">
        <v>11</v>
      </c>
      <c r="L282" s="52">
        <f t="shared" si="103"/>
        <v>5</v>
      </c>
      <c r="M282" s="53">
        <f t="shared" si="104"/>
        <v>0.83333333333333337</v>
      </c>
      <c r="N282" s="70">
        <f t="shared" si="105"/>
        <v>-0.35294117647058826</v>
      </c>
      <c r="O282" s="70" t="str">
        <f t="shared" si="106"/>
        <v>n/a</v>
      </c>
      <c r="P282" s="70"/>
      <c r="Q282" s="12"/>
    </row>
    <row r="283" spans="1:17" x14ac:dyDescent="0.2">
      <c r="B283" s="9">
        <f>SUM(B284:B293)</f>
        <v>1</v>
      </c>
      <c r="C283" s="9">
        <f>SUM(C284:C293)</f>
        <v>1</v>
      </c>
      <c r="D283" s="9">
        <f t="shared" ref="D283:K283" si="107">SUM(D284:D293)</f>
        <v>1</v>
      </c>
      <c r="E283" s="9">
        <f t="shared" si="107"/>
        <v>1</v>
      </c>
      <c r="F283" s="9">
        <f t="shared" si="107"/>
        <v>1</v>
      </c>
      <c r="G283" s="9">
        <f t="shared" si="107"/>
        <v>1</v>
      </c>
      <c r="H283" s="9">
        <f t="shared" si="107"/>
        <v>0.99999999999999978</v>
      </c>
      <c r="I283" s="9">
        <f t="shared" si="107"/>
        <v>1</v>
      </c>
      <c r="J283" s="9">
        <f t="shared" si="107"/>
        <v>1</v>
      </c>
      <c r="K283" s="9">
        <f t="shared" si="107"/>
        <v>1.0000000000000002</v>
      </c>
      <c r="L283" s="18" t="s">
        <v>42</v>
      </c>
      <c r="M283" s="23"/>
      <c r="N283" s="11"/>
      <c r="O283" s="11"/>
      <c r="P283" s="12"/>
      <c r="Q283" s="12"/>
    </row>
    <row r="284" spans="1:17" x14ac:dyDescent="0.2">
      <c r="A284" s="8" t="s">
        <v>8</v>
      </c>
      <c r="B284" s="10">
        <f t="shared" ref="B284:K284" si="108">B273/B$272</f>
        <v>0.20909351169872212</v>
      </c>
      <c r="C284" s="10">
        <f t="shared" si="108"/>
        <v>0.20389899254219548</v>
      </c>
      <c r="D284" s="10">
        <f t="shared" si="108"/>
        <v>0.17823214063084403</v>
      </c>
      <c r="E284" s="10">
        <f t="shared" si="108"/>
        <v>0.16636201466734205</v>
      </c>
      <c r="F284" s="10">
        <f t="shared" si="108"/>
        <v>0.15559753674035182</v>
      </c>
      <c r="G284" s="10">
        <f t="shared" si="108"/>
        <v>0.1668648530589463</v>
      </c>
      <c r="H284" s="10">
        <f t="shared" si="108"/>
        <v>0.17475311292400172</v>
      </c>
      <c r="I284" s="10">
        <f t="shared" si="108"/>
        <v>0.18418099385015935</v>
      </c>
      <c r="J284" s="10">
        <f t="shared" si="108"/>
        <v>0.20490617149604659</v>
      </c>
      <c r="K284" s="10">
        <f t="shared" si="108"/>
        <v>0.2176456071076012</v>
      </c>
      <c r="L284" s="26"/>
      <c r="M284" s="24">
        <f>IFERROR((K284-J284),"n/a")</f>
        <v>1.2739435611554606E-2</v>
      </c>
      <c r="N284" s="12">
        <f>IFERROR((K284-G284),"n/a")</f>
        <v>5.0780754048654897E-2</v>
      </c>
      <c r="O284" s="12">
        <f>IFERROR((K284-B284),"n/a")</f>
        <v>8.552095408879079E-3</v>
      </c>
      <c r="P284" s="12"/>
      <c r="Q284" s="12"/>
    </row>
    <row r="285" spans="1:17" x14ac:dyDescent="0.2">
      <c r="A285" s="50" t="s">
        <v>241</v>
      </c>
      <c r="B285" s="112">
        <f t="shared" ref="B285:K293" si="109">B274/B$272</f>
        <v>8.3699867267001529E-2</v>
      </c>
      <c r="C285" s="112">
        <f t="shared" si="109"/>
        <v>0.1327227528457412</v>
      </c>
      <c r="D285" s="112">
        <f t="shared" si="109"/>
        <v>0.19478867971574618</v>
      </c>
      <c r="E285" s="112">
        <f t="shared" si="109"/>
        <v>0.205563018917788</v>
      </c>
      <c r="F285" s="112">
        <f t="shared" si="109"/>
        <v>0.22817046541868052</v>
      </c>
      <c r="G285" s="112">
        <f t="shared" si="109"/>
        <v>0.22510738466765357</v>
      </c>
      <c r="H285" s="112">
        <f t="shared" si="109"/>
        <v>0.23648680883545634</v>
      </c>
      <c r="I285" s="112">
        <f t="shared" si="109"/>
        <v>0.24749741886250393</v>
      </c>
      <c r="J285" s="112">
        <f t="shared" si="109"/>
        <v>0.24648939002789966</v>
      </c>
      <c r="K285" s="112">
        <f t="shared" si="109"/>
        <v>0.24511352418558738</v>
      </c>
      <c r="L285" s="57"/>
      <c r="M285" s="53">
        <f t="shared" ref="M285:M293" si="110">IFERROR((K285-J285),"n/a")</f>
        <v>-1.3758658423122794E-3</v>
      </c>
      <c r="N285" s="70">
        <f t="shared" ref="N285:N293" si="111">IFERROR((K285-G285),"n/a")</f>
        <v>2.0006139517933813E-2</v>
      </c>
      <c r="O285" s="70">
        <f t="shared" ref="O285:O293" si="112">IFERROR((K285-B285),"n/a")</f>
        <v>0.16141365691858583</v>
      </c>
      <c r="P285" s="70"/>
      <c r="Q285" s="12"/>
    </row>
    <row r="286" spans="1:17" x14ac:dyDescent="0.2">
      <c r="A286" s="8" t="s">
        <v>9</v>
      </c>
      <c r="B286" s="10">
        <f t="shared" si="109"/>
        <v>0.19529969028967026</v>
      </c>
      <c r="C286" s="10">
        <f t="shared" si="109"/>
        <v>0.18469187491822583</v>
      </c>
      <c r="D286" s="10">
        <f t="shared" si="109"/>
        <v>0.17628724597930431</v>
      </c>
      <c r="E286" s="10">
        <f t="shared" si="109"/>
        <v>0.20096020437377496</v>
      </c>
      <c r="F286" s="10">
        <f t="shared" si="109"/>
        <v>0.18813022890649919</v>
      </c>
      <c r="G286" s="10">
        <f t="shared" si="109"/>
        <v>0.17686315431844105</v>
      </c>
      <c r="H286" s="10">
        <f t="shared" si="109"/>
        <v>0.16573636753971663</v>
      </c>
      <c r="I286" s="10">
        <f t="shared" si="109"/>
        <v>0.15284822911523097</v>
      </c>
      <c r="J286" s="10">
        <f t="shared" si="109"/>
        <v>0.14334170708836433</v>
      </c>
      <c r="K286" s="10">
        <f t="shared" si="109"/>
        <v>0.1479269496544916</v>
      </c>
      <c r="L286" s="26"/>
      <c r="M286" s="24">
        <f t="shared" si="110"/>
        <v>4.5852425661272733E-3</v>
      </c>
      <c r="N286" s="12">
        <f t="shared" si="111"/>
        <v>-2.8936204663949444E-2</v>
      </c>
      <c r="O286" s="12">
        <f t="shared" si="112"/>
        <v>-4.7372740635178656E-2</v>
      </c>
      <c r="P286" s="12"/>
      <c r="Q286" s="12"/>
    </row>
    <row r="287" spans="1:17" x14ac:dyDescent="0.2">
      <c r="A287" s="50" t="s">
        <v>10</v>
      </c>
      <c r="B287" s="112">
        <f t="shared" si="109"/>
        <v>2.5557608723941388E-2</v>
      </c>
      <c r="C287" s="112">
        <f t="shared" si="109"/>
        <v>2.4493000130838678E-2</v>
      </c>
      <c r="D287" s="112">
        <f t="shared" si="109"/>
        <v>2.9223288866724848E-2</v>
      </c>
      <c r="E287" s="112">
        <f t="shared" si="109"/>
        <v>2.9951329090228379E-2</v>
      </c>
      <c r="F287" s="112">
        <f t="shared" si="109"/>
        <v>2.7380455850241663E-2</v>
      </c>
      <c r="G287" s="112">
        <f t="shared" si="109"/>
        <v>3.2324605042832529E-2</v>
      </c>
      <c r="H287" s="112">
        <f t="shared" si="109"/>
        <v>3.5303659176566006E-2</v>
      </c>
      <c r="I287" s="112">
        <f t="shared" si="109"/>
        <v>4.5562687974143735E-2</v>
      </c>
      <c r="J287" s="112">
        <f t="shared" si="109"/>
        <v>4.1351686134682396E-2</v>
      </c>
      <c r="K287" s="112">
        <f t="shared" si="109"/>
        <v>3.4106614017769002E-2</v>
      </c>
      <c r="L287" s="57"/>
      <c r="M287" s="53">
        <f t="shared" si="110"/>
        <v>-7.2450721169133939E-3</v>
      </c>
      <c r="N287" s="70">
        <f t="shared" si="111"/>
        <v>1.7820089749364734E-3</v>
      </c>
      <c r="O287" s="70">
        <f t="shared" si="112"/>
        <v>8.5490052938276134E-3</v>
      </c>
      <c r="P287" s="70"/>
      <c r="Q287" s="12"/>
    </row>
    <row r="288" spans="1:17" x14ac:dyDescent="0.2">
      <c r="A288" s="8" t="s">
        <v>11</v>
      </c>
      <c r="B288" s="10">
        <f t="shared" si="109"/>
        <v>0.17172006350363064</v>
      </c>
      <c r="C288" s="10">
        <f t="shared" si="109"/>
        <v>0.1693052466309041</v>
      </c>
      <c r="D288" s="10">
        <f t="shared" si="109"/>
        <v>0.15943149233262685</v>
      </c>
      <c r="E288" s="10">
        <f t="shared" si="109"/>
        <v>0.14323782676679808</v>
      </c>
      <c r="F288" s="10">
        <f t="shared" si="109"/>
        <v>0.15167202335680463</v>
      </c>
      <c r="G288" s="10">
        <f t="shared" si="109"/>
        <v>0.14036450117698449</v>
      </c>
      <c r="H288" s="10">
        <f t="shared" si="109"/>
        <v>0.12432612947855541</v>
      </c>
      <c r="I288" s="10">
        <f t="shared" si="109"/>
        <v>0.13417426044799569</v>
      </c>
      <c r="J288" s="10">
        <f t="shared" si="109"/>
        <v>0.12845417395028999</v>
      </c>
      <c r="K288" s="10">
        <f t="shared" si="109"/>
        <v>0.11352418558736427</v>
      </c>
      <c r="L288" s="26"/>
      <c r="M288" s="24">
        <f t="shared" si="110"/>
        <v>-1.4929988362925722E-2</v>
      </c>
      <c r="N288" s="12">
        <f t="shared" si="111"/>
        <v>-2.6840315589620217E-2</v>
      </c>
      <c r="O288" s="12">
        <f t="shared" si="112"/>
        <v>-5.8195877916266375E-2</v>
      </c>
      <c r="P288" s="12"/>
      <c r="Q288" s="12"/>
    </row>
    <row r="289" spans="1:17" x14ac:dyDescent="0.2">
      <c r="A289" s="50" t="s">
        <v>12</v>
      </c>
      <c r="B289" s="112">
        <f t="shared" si="109"/>
        <v>2.3371418160997318E-2</v>
      </c>
      <c r="C289" s="112">
        <f t="shared" si="109"/>
        <v>2.4126651838283397E-2</v>
      </c>
      <c r="D289" s="112">
        <f t="shared" si="109"/>
        <v>1.3115571624485725E-2</v>
      </c>
      <c r="E289" s="112">
        <f t="shared" si="109"/>
        <v>1.6429184927434098E-2</v>
      </c>
      <c r="F289" s="112">
        <f t="shared" si="109"/>
        <v>1.7468534556785004E-2</v>
      </c>
      <c r="G289" s="112">
        <f t="shared" si="109"/>
        <v>1.3784065814060718E-2</v>
      </c>
      <c r="H289" s="112">
        <f t="shared" si="109"/>
        <v>1.9894089022470304E-2</v>
      </c>
      <c r="I289" s="112">
        <f t="shared" si="109"/>
        <v>1.6362167257709746E-2</v>
      </c>
      <c r="J289" s="112">
        <f t="shared" si="109"/>
        <v>1.6068348363644784E-2</v>
      </c>
      <c r="K289" s="112">
        <f t="shared" si="109"/>
        <v>1.6929911154985194E-2</v>
      </c>
      <c r="L289" s="57"/>
      <c r="M289" s="53">
        <f t="shared" si="110"/>
        <v>8.6156279134040961E-4</v>
      </c>
      <c r="N289" s="70">
        <f t="shared" si="111"/>
        <v>3.1458453409244757E-3</v>
      </c>
      <c r="O289" s="70">
        <f t="shared" si="112"/>
        <v>-6.4415070060121239E-3</v>
      </c>
      <c r="P289" s="70"/>
      <c r="Q289" s="12"/>
    </row>
    <row r="290" spans="1:17" x14ac:dyDescent="0.2">
      <c r="A290" s="8" t="s">
        <v>13</v>
      </c>
      <c r="B290" s="10">
        <f t="shared" si="109"/>
        <v>6.4804934544413509E-2</v>
      </c>
      <c r="C290" s="10">
        <f t="shared" si="109"/>
        <v>6.0290461860525973E-2</v>
      </c>
      <c r="D290" s="10">
        <f t="shared" si="109"/>
        <v>4.1840169554918337E-2</v>
      </c>
      <c r="E290" s="10">
        <f t="shared" si="109"/>
        <v>4.5675776862598279E-2</v>
      </c>
      <c r="F290" s="10">
        <f t="shared" si="109"/>
        <v>4.9804951053755001E-2</v>
      </c>
      <c r="G290" s="10">
        <f t="shared" si="109"/>
        <v>4.9554687310408428E-2</v>
      </c>
      <c r="H290" s="10">
        <f t="shared" si="109"/>
        <v>5.0665521683125804E-2</v>
      </c>
      <c r="I290" s="10">
        <f t="shared" si="109"/>
        <v>4.9557839924585893E-2</v>
      </c>
      <c r="J290" s="10">
        <f t="shared" si="109"/>
        <v>3.6859957629571317E-2</v>
      </c>
      <c r="K290" s="10">
        <f t="shared" si="109"/>
        <v>3.9782823297137219E-2</v>
      </c>
      <c r="L290" s="26"/>
      <c r="M290" s="24">
        <f t="shared" si="110"/>
        <v>2.922865667565902E-3</v>
      </c>
      <c r="N290" s="12">
        <f t="shared" si="111"/>
        <v>-9.7718640132712087E-3</v>
      </c>
      <c r="O290" s="12">
        <f t="shared" si="112"/>
        <v>-2.5022111247276289E-2</v>
      </c>
      <c r="P290" s="12"/>
      <c r="Q290" s="12"/>
    </row>
    <row r="291" spans="1:17" x14ac:dyDescent="0.2">
      <c r="A291" s="50" t="s">
        <v>14</v>
      </c>
      <c r="B291" s="112">
        <f t="shared" si="109"/>
        <v>0.15128959217135571</v>
      </c>
      <c r="C291" s="112">
        <f t="shared" si="109"/>
        <v>0.14449823367787518</v>
      </c>
      <c r="D291" s="112">
        <f t="shared" si="109"/>
        <v>0.15200099738187259</v>
      </c>
      <c r="E291" s="112">
        <f t="shared" si="109"/>
        <v>0.15883013632259343</v>
      </c>
      <c r="F291" s="112">
        <f t="shared" si="109"/>
        <v>0.14833533698078952</v>
      </c>
      <c r="G291" s="112">
        <f t="shared" si="109"/>
        <v>0.1545611182566069</v>
      </c>
      <c r="H291" s="112">
        <f t="shared" si="109"/>
        <v>0.15213968799198513</v>
      </c>
      <c r="I291" s="112">
        <f t="shared" si="109"/>
        <v>0.13641872783588455</v>
      </c>
      <c r="J291" s="112">
        <f t="shared" si="109"/>
        <v>0.14540234542318334</v>
      </c>
      <c r="K291" s="112">
        <f t="shared" si="109"/>
        <v>0.1490375123395854</v>
      </c>
      <c r="L291" s="57"/>
      <c r="M291" s="53">
        <f t="shared" si="110"/>
        <v>3.6351669164020606E-3</v>
      </c>
      <c r="N291" s="70">
        <f t="shared" si="111"/>
        <v>-5.5236059170215013E-3</v>
      </c>
      <c r="O291" s="70">
        <f t="shared" si="112"/>
        <v>-2.2520798317703095E-3</v>
      </c>
      <c r="P291" s="70"/>
      <c r="Q291" s="12"/>
    </row>
    <row r="292" spans="1:17" x14ac:dyDescent="0.2">
      <c r="A292" s="8" t="s">
        <v>139</v>
      </c>
      <c r="B292" s="10">
        <f t="shared" si="109"/>
        <v>7.5163313640267543E-2</v>
      </c>
      <c r="C292" s="10">
        <f t="shared" si="109"/>
        <v>5.5606437262854899E-2</v>
      </c>
      <c r="D292" s="10">
        <f t="shared" si="109"/>
        <v>5.5080413913477122E-2</v>
      </c>
      <c r="E292" s="10">
        <f t="shared" si="109"/>
        <v>3.2858369854868195E-2</v>
      </c>
      <c r="F292" s="10">
        <f t="shared" si="109"/>
        <v>3.2900709045854903E-2</v>
      </c>
      <c r="G292" s="10">
        <f t="shared" si="109"/>
        <v>3.9750527822942701E-2</v>
      </c>
      <c r="H292" s="10">
        <f t="shared" si="109"/>
        <v>4.0312962167835503E-2</v>
      </c>
      <c r="I292" s="10">
        <f t="shared" si="109"/>
        <v>3.2365219733357271E-2</v>
      </c>
      <c r="J292" s="10">
        <f t="shared" si="109"/>
        <v>3.6848381009712786E-2</v>
      </c>
      <c r="K292" s="10">
        <f t="shared" si="109"/>
        <v>3.538993089832182E-2</v>
      </c>
      <c r="L292" s="26"/>
      <c r="M292" s="24">
        <f t="shared" si="110"/>
        <v>-1.4584501113909659E-3</v>
      </c>
      <c r="N292" s="12">
        <f t="shared" si="111"/>
        <v>-4.3605969246208812E-3</v>
      </c>
      <c r="O292" s="12">
        <f t="shared" si="112"/>
        <v>-3.9773382741945723E-2</v>
      </c>
      <c r="P292" s="12"/>
      <c r="Q292" s="12"/>
    </row>
    <row r="293" spans="1:17" x14ac:dyDescent="0.2">
      <c r="A293" s="50" t="s">
        <v>138</v>
      </c>
      <c r="B293" s="112">
        <f t="shared" si="109"/>
        <v>0</v>
      </c>
      <c r="C293" s="112">
        <f t="shared" si="109"/>
        <v>3.6634829255527933E-4</v>
      </c>
      <c r="D293" s="112">
        <f t="shared" si="109"/>
        <v>0</v>
      </c>
      <c r="E293" s="112">
        <f t="shared" si="109"/>
        <v>1.3213821657453696E-4</v>
      </c>
      <c r="F293" s="112">
        <f t="shared" si="109"/>
        <v>5.3975809023773893E-4</v>
      </c>
      <c r="G293" s="112">
        <f t="shared" si="109"/>
        <v>8.2510253112335285E-4</v>
      </c>
      <c r="H293" s="112">
        <f t="shared" si="109"/>
        <v>3.8166118028720004E-4</v>
      </c>
      <c r="I293" s="112">
        <f t="shared" si="109"/>
        <v>1.0324549984288729E-3</v>
      </c>
      <c r="J293" s="112">
        <f t="shared" si="109"/>
        <v>2.778388766048089E-4</v>
      </c>
      <c r="K293" s="112">
        <f t="shared" si="109"/>
        <v>5.4294175715695954E-4</v>
      </c>
      <c r="L293" s="62"/>
      <c r="M293" s="53">
        <f t="shared" si="110"/>
        <v>2.6510288055215064E-4</v>
      </c>
      <c r="N293" s="70">
        <f t="shared" si="111"/>
        <v>-2.821607739663933E-4</v>
      </c>
      <c r="O293" s="70">
        <f t="shared" si="112"/>
        <v>5.4294175715695954E-4</v>
      </c>
      <c r="P293" s="70"/>
      <c r="Q293" s="12"/>
    </row>
    <row r="294" spans="1:17" x14ac:dyDescent="0.2">
      <c r="A294" s="14" t="s">
        <v>145</v>
      </c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M294" s="12"/>
      <c r="N294" s="12"/>
      <c r="O294" s="12"/>
      <c r="P294" s="12"/>
      <c r="Q294" s="12"/>
    </row>
    <row r="295" spans="1:17" x14ac:dyDescent="0.2">
      <c r="A295" t="s">
        <v>96</v>
      </c>
      <c r="C295" s="10"/>
      <c r="D295" s="10"/>
      <c r="E295" s="10"/>
      <c r="F295" s="10"/>
      <c r="G295" s="10"/>
      <c r="H295" s="10"/>
      <c r="I295" s="10"/>
      <c r="J295" s="10"/>
      <c r="K295" s="10"/>
      <c r="M295" s="12"/>
      <c r="N295" s="12"/>
      <c r="O295" s="12"/>
      <c r="P295" s="12"/>
      <c r="Q295" s="12"/>
    </row>
    <row r="296" spans="1:17" x14ac:dyDescent="0.2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2"/>
      <c r="N296" s="12"/>
      <c r="O296" s="12"/>
      <c r="P296" s="12"/>
      <c r="Q296" s="12"/>
    </row>
    <row r="297" spans="1:17" ht="18" x14ac:dyDescent="0.25">
      <c r="A297" s="1" t="s">
        <v>148</v>
      </c>
      <c r="B297" s="1"/>
      <c r="Q297" s="12"/>
    </row>
    <row r="298" spans="1:17" x14ac:dyDescent="0.2">
      <c r="A298" t="s">
        <v>142</v>
      </c>
      <c r="Q298" s="12"/>
    </row>
    <row r="299" spans="1:17" x14ac:dyDescent="0.2">
      <c r="A299" s="2"/>
      <c r="B299" s="3"/>
      <c r="C299" s="3" t="s">
        <v>115</v>
      </c>
      <c r="D299" s="3"/>
      <c r="E299" s="3"/>
      <c r="F299" s="3"/>
      <c r="G299" s="3"/>
      <c r="H299" s="3"/>
      <c r="I299" s="3"/>
      <c r="J299" s="3"/>
      <c r="K299" s="3"/>
      <c r="L299" s="74" t="s">
        <v>100</v>
      </c>
      <c r="M299" s="13" t="s">
        <v>101</v>
      </c>
      <c r="N299" s="3" t="s">
        <v>102</v>
      </c>
      <c r="O299" s="11"/>
      <c r="P299" s="13" t="s">
        <v>103</v>
      </c>
      <c r="Q299" s="12"/>
    </row>
    <row r="300" spans="1:17" x14ac:dyDescent="0.2">
      <c r="A300" s="4" t="s">
        <v>0</v>
      </c>
      <c r="B300" s="4">
        <v>2017</v>
      </c>
      <c r="C300" s="75">
        <v>2018</v>
      </c>
      <c r="D300" s="75">
        <v>2019</v>
      </c>
      <c r="E300" s="75">
        <v>2020</v>
      </c>
      <c r="F300" s="48" t="s">
        <v>95</v>
      </c>
      <c r="G300" s="75">
        <v>2022</v>
      </c>
      <c r="H300" s="75">
        <v>2023</v>
      </c>
      <c r="I300" s="75">
        <v>2024</v>
      </c>
      <c r="J300" s="75">
        <v>2025</v>
      </c>
      <c r="K300" s="75">
        <v>2026</v>
      </c>
      <c r="L300" s="20" t="s">
        <v>104</v>
      </c>
      <c r="M300" s="21"/>
      <c r="N300" s="22" t="s">
        <v>105</v>
      </c>
      <c r="O300" s="22" t="s">
        <v>106</v>
      </c>
      <c r="P300" s="75" t="s">
        <v>107</v>
      </c>
      <c r="Q300" s="12"/>
    </row>
    <row r="301" spans="1:17" x14ac:dyDescent="0.2">
      <c r="A301" s="72" t="s">
        <v>36</v>
      </c>
      <c r="B301" s="90">
        <v>1283</v>
      </c>
      <c r="C301" s="90">
        <v>1218</v>
      </c>
      <c r="D301" s="90">
        <v>1420</v>
      </c>
      <c r="E301" s="90">
        <v>1435</v>
      </c>
      <c r="F301" s="90">
        <v>1704</v>
      </c>
      <c r="G301" s="90">
        <v>1920</v>
      </c>
      <c r="H301" s="90">
        <v>2111</v>
      </c>
      <c r="I301" s="90">
        <v>1694</v>
      </c>
      <c r="J301" s="90">
        <v>1835</v>
      </c>
      <c r="K301" s="90">
        <v>1761</v>
      </c>
      <c r="L301" s="91">
        <f>K301-J301</f>
        <v>-74</v>
      </c>
      <c r="M301" s="78">
        <f>IFERROR((K301-J301)/J301,"n/a")</f>
        <v>-4.0326975476839236E-2</v>
      </c>
      <c r="N301" s="80">
        <f>IFERROR((K301-G301)/G301,"n/a")</f>
        <v>-8.2812499999999997E-2</v>
      </c>
      <c r="O301" s="80">
        <f>IFERROR((K301-B301)/B301,"n/a")</f>
        <v>0.37256430241621202</v>
      </c>
      <c r="P301" s="80"/>
      <c r="Q301" s="12"/>
    </row>
    <row r="302" spans="1:17" x14ac:dyDescent="0.2">
      <c r="A302" s="8" t="s">
        <v>8</v>
      </c>
      <c r="B302" s="8">
        <v>92</v>
      </c>
      <c r="C302" s="6">
        <v>105</v>
      </c>
      <c r="D302" s="6">
        <v>123</v>
      </c>
      <c r="E302" s="6">
        <v>173</v>
      </c>
      <c r="F302" s="47">
        <v>193</v>
      </c>
      <c r="G302" s="47">
        <v>222</v>
      </c>
      <c r="H302" s="47">
        <v>215</v>
      </c>
      <c r="I302" s="47">
        <v>201</v>
      </c>
      <c r="J302" s="47">
        <v>183</v>
      </c>
      <c r="K302" s="47">
        <v>144</v>
      </c>
      <c r="L302" s="34">
        <f t="shared" ref="L302:L311" si="113">K302-J302</f>
        <v>-39</v>
      </c>
      <c r="M302" s="24">
        <f t="shared" ref="M302:M311" si="114">IFERROR((K302-J302)/J302,"n/a")</f>
        <v>-0.21311475409836064</v>
      </c>
      <c r="N302" s="12">
        <f>IFERROR((K302-G302)/G302,"n/a")</f>
        <v>-0.35135135135135137</v>
      </c>
      <c r="O302" s="12">
        <f>IFERROR((K302-B302)/B302,"n/a")</f>
        <v>0.56521739130434778</v>
      </c>
      <c r="P302" s="80"/>
      <c r="Q302" s="12"/>
    </row>
    <row r="303" spans="1:17" x14ac:dyDescent="0.2">
      <c r="A303" s="50" t="s">
        <v>241</v>
      </c>
      <c r="B303" s="50">
        <v>357</v>
      </c>
      <c r="C303" s="88">
        <v>367</v>
      </c>
      <c r="D303" s="88">
        <v>483</v>
      </c>
      <c r="E303" s="88">
        <v>471</v>
      </c>
      <c r="F303" s="63">
        <v>687</v>
      </c>
      <c r="G303" s="63">
        <v>695</v>
      </c>
      <c r="H303" s="63">
        <v>828</v>
      </c>
      <c r="I303" s="63">
        <v>706</v>
      </c>
      <c r="J303" s="63">
        <v>884</v>
      </c>
      <c r="K303" s="63">
        <v>819</v>
      </c>
      <c r="L303" s="52">
        <f t="shared" si="113"/>
        <v>-65</v>
      </c>
      <c r="M303" s="53">
        <f t="shared" si="114"/>
        <v>-7.3529411764705885E-2</v>
      </c>
      <c r="N303" s="70">
        <f t="shared" ref="N303:N311" si="115">IFERROR((K303-G303)/G303,"n/a")</f>
        <v>0.17841726618705037</v>
      </c>
      <c r="O303" s="70">
        <f t="shared" ref="O303:O311" si="116">IFERROR((K303-B303)/B303,"n/a")</f>
        <v>1.2941176470588236</v>
      </c>
      <c r="P303" s="87"/>
      <c r="Q303" s="12"/>
    </row>
    <row r="304" spans="1:17" x14ac:dyDescent="0.2">
      <c r="A304" s="8" t="s">
        <v>9</v>
      </c>
      <c r="B304" s="8">
        <v>166</v>
      </c>
      <c r="C304" s="6">
        <v>134</v>
      </c>
      <c r="D304" s="6">
        <v>136</v>
      </c>
      <c r="E304" s="6">
        <v>154</v>
      </c>
      <c r="F304" s="47">
        <v>160</v>
      </c>
      <c r="G304" s="47">
        <v>329</v>
      </c>
      <c r="H304" s="47">
        <v>426</v>
      </c>
      <c r="I304" s="47">
        <v>121</v>
      </c>
      <c r="J304" s="47">
        <v>81</v>
      </c>
      <c r="K304" s="47">
        <v>112</v>
      </c>
      <c r="L304" s="34">
        <f t="shared" si="113"/>
        <v>31</v>
      </c>
      <c r="M304" s="24">
        <f t="shared" si="114"/>
        <v>0.38271604938271603</v>
      </c>
      <c r="N304" s="12">
        <f t="shared" si="115"/>
        <v>-0.65957446808510634</v>
      </c>
      <c r="O304" s="12">
        <f t="shared" si="116"/>
        <v>-0.3253012048192771</v>
      </c>
      <c r="P304" s="80"/>
      <c r="Q304" s="12"/>
    </row>
    <row r="305" spans="1:17" x14ac:dyDescent="0.2">
      <c r="A305" s="50" t="s">
        <v>10</v>
      </c>
      <c r="B305" s="50">
        <v>52</v>
      </c>
      <c r="C305" s="88">
        <v>45</v>
      </c>
      <c r="D305" s="88">
        <v>50</v>
      </c>
      <c r="E305" s="88">
        <v>47</v>
      </c>
      <c r="F305" s="63">
        <v>51</v>
      </c>
      <c r="G305" s="63">
        <v>49</v>
      </c>
      <c r="H305" s="63">
        <v>44</v>
      </c>
      <c r="I305" s="63">
        <v>51</v>
      </c>
      <c r="J305" s="63">
        <v>38</v>
      </c>
      <c r="K305" s="63">
        <v>47</v>
      </c>
      <c r="L305" s="52">
        <f t="shared" si="113"/>
        <v>9</v>
      </c>
      <c r="M305" s="53">
        <f t="shared" si="114"/>
        <v>0.23684210526315788</v>
      </c>
      <c r="N305" s="70">
        <f t="shared" si="115"/>
        <v>-4.0816326530612242E-2</v>
      </c>
      <c r="O305" s="70">
        <f t="shared" si="116"/>
        <v>-9.6153846153846159E-2</v>
      </c>
      <c r="P305" s="87"/>
      <c r="Q305" s="12"/>
    </row>
    <row r="306" spans="1:17" x14ac:dyDescent="0.2">
      <c r="A306" s="8" t="s">
        <v>11</v>
      </c>
      <c r="B306" s="8">
        <v>403</v>
      </c>
      <c r="C306" s="6">
        <v>371</v>
      </c>
      <c r="D306" s="6">
        <v>391</v>
      </c>
      <c r="E306" s="6">
        <v>375</v>
      </c>
      <c r="F306" s="47">
        <v>399</v>
      </c>
      <c r="G306" s="47">
        <v>411</v>
      </c>
      <c r="H306" s="47">
        <v>408</v>
      </c>
      <c r="I306" s="47">
        <v>414</v>
      </c>
      <c r="J306" s="47">
        <v>456</v>
      </c>
      <c r="K306" s="47">
        <v>481</v>
      </c>
      <c r="L306" s="34">
        <f t="shared" si="113"/>
        <v>25</v>
      </c>
      <c r="M306" s="24">
        <f t="shared" si="114"/>
        <v>5.4824561403508769E-2</v>
      </c>
      <c r="N306" s="12">
        <f t="shared" si="115"/>
        <v>0.170316301703163</v>
      </c>
      <c r="O306" s="12">
        <f t="shared" si="116"/>
        <v>0.19354838709677419</v>
      </c>
      <c r="P306" s="80"/>
      <c r="Q306" s="12"/>
    </row>
    <row r="307" spans="1:17" x14ac:dyDescent="0.2">
      <c r="A307" s="50" t="s">
        <v>12</v>
      </c>
      <c r="B307" s="50">
        <v>25</v>
      </c>
      <c r="C307" s="88">
        <v>15</v>
      </c>
      <c r="D307" s="88">
        <v>50</v>
      </c>
      <c r="E307" s="88">
        <v>7</v>
      </c>
      <c r="F307" s="63">
        <v>9</v>
      </c>
      <c r="G307" s="63">
        <v>11</v>
      </c>
      <c r="H307" s="63">
        <v>27</v>
      </c>
      <c r="I307" s="63">
        <v>21</v>
      </c>
      <c r="J307" s="63">
        <v>34</v>
      </c>
      <c r="K307" s="63">
        <v>25</v>
      </c>
      <c r="L307" s="52">
        <f t="shared" si="113"/>
        <v>-9</v>
      </c>
      <c r="M307" s="53">
        <f t="shared" si="114"/>
        <v>-0.26470588235294118</v>
      </c>
      <c r="N307" s="70">
        <f t="shared" si="115"/>
        <v>1.2727272727272727</v>
      </c>
      <c r="O307" s="70">
        <f t="shared" si="116"/>
        <v>0</v>
      </c>
      <c r="P307" s="87"/>
      <c r="Q307" s="12"/>
    </row>
    <row r="308" spans="1:17" x14ac:dyDescent="0.2">
      <c r="A308" s="8" t="s">
        <v>13</v>
      </c>
      <c r="B308" s="8">
        <v>27</v>
      </c>
      <c r="C308" s="6">
        <v>19</v>
      </c>
      <c r="D308" s="6">
        <v>19</v>
      </c>
      <c r="E308" s="6">
        <v>12</v>
      </c>
      <c r="F308" s="47">
        <v>25</v>
      </c>
      <c r="G308" s="47">
        <v>21</v>
      </c>
      <c r="H308" s="47">
        <v>19</v>
      </c>
      <c r="I308" s="47">
        <v>24</v>
      </c>
      <c r="J308" s="47">
        <v>18</v>
      </c>
      <c r="K308" s="47">
        <v>24</v>
      </c>
      <c r="L308" s="34">
        <f t="shared" si="113"/>
        <v>6</v>
      </c>
      <c r="M308" s="24">
        <f t="shared" si="114"/>
        <v>0.33333333333333331</v>
      </c>
      <c r="N308" s="12">
        <f t="shared" si="115"/>
        <v>0.14285714285714285</v>
      </c>
      <c r="O308" s="12">
        <f t="shared" si="116"/>
        <v>-0.1111111111111111</v>
      </c>
      <c r="P308" s="80"/>
      <c r="Q308" s="12"/>
    </row>
    <row r="309" spans="1:17" x14ac:dyDescent="0.2">
      <c r="A309" s="50" t="s">
        <v>14</v>
      </c>
      <c r="B309" s="50">
        <v>153</v>
      </c>
      <c r="C309" s="88">
        <v>155</v>
      </c>
      <c r="D309" s="88">
        <v>159</v>
      </c>
      <c r="E309" s="88">
        <v>188</v>
      </c>
      <c r="F309" s="63">
        <v>171</v>
      </c>
      <c r="G309" s="63">
        <v>177</v>
      </c>
      <c r="H309" s="63">
        <v>141</v>
      </c>
      <c r="I309" s="63">
        <v>147</v>
      </c>
      <c r="J309" s="63">
        <v>136</v>
      </c>
      <c r="K309" s="63">
        <v>105</v>
      </c>
      <c r="L309" s="52">
        <f t="shared" si="113"/>
        <v>-31</v>
      </c>
      <c r="M309" s="53">
        <f t="shared" si="114"/>
        <v>-0.22794117647058823</v>
      </c>
      <c r="N309" s="70">
        <f t="shared" si="115"/>
        <v>-0.40677966101694918</v>
      </c>
      <c r="O309" s="70">
        <f t="shared" si="116"/>
        <v>-0.31372549019607843</v>
      </c>
      <c r="P309" s="87"/>
      <c r="Q309" s="12"/>
    </row>
    <row r="310" spans="1:17" x14ac:dyDescent="0.2">
      <c r="A310" s="8" t="s">
        <v>147</v>
      </c>
      <c r="B310" s="8">
        <v>2</v>
      </c>
      <c r="C310" s="6">
        <v>5</v>
      </c>
      <c r="D310" s="6">
        <v>5</v>
      </c>
      <c r="E310" s="6">
        <v>8</v>
      </c>
      <c r="F310" s="47">
        <v>7</v>
      </c>
      <c r="G310" s="47">
        <v>5</v>
      </c>
      <c r="H310" s="47">
        <v>2</v>
      </c>
      <c r="I310" s="47">
        <v>8</v>
      </c>
      <c r="J310" s="47">
        <v>3</v>
      </c>
      <c r="K310" s="47">
        <v>4</v>
      </c>
      <c r="L310" s="34">
        <f t="shared" si="113"/>
        <v>1</v>
      </c>
      <c r="M310" s="24">
        <f t="shared" si="114"/>
        <v>0.33333333333333331</v>
      </c>
      <c r="N310" s="12">
        <f t="shared" si="115"/>
        <v>-0.2</v>
      </c>
      <c r="O310" s="12">
        <f t="shared" si="116"/>
        <v>1</v>
      </c>
      <c r="P310" s="80"/>
      <c r="Q310" s="12"/>
    </row>
    <row r="311" spans="1:17" x14ac:dyDescent="0.2">
      <c r="A311" s="50" t="s">
        <v>34</v>
      </c>
      <c r="B311" s="50">
        <v>6</v>
      </c>
      <c r="C311" s="88">
        <v>2</v>
      </c>
      <c r="D311" s="88">
        <v>4</v>
      </c>
      <c r="E311" s="88">
        <v>0</v>
      </c>
      <c r="F311" s="63">
        <v>2</v>
      </c>
      <c r="G311" s="63">
        <v>0</v>
      </c>
      <c r="H311" s="63">
        <v>1</v>
      </c>
      <c r="I311" s="63">
        <v>1</v>
      </c>
      <c r="J311" s="63">
        <v>2</v>
      </c>
      <c r="K311" s="63">
        <v>0</v>
      </c>
      <c r="L311" s="52">
        <f t="shared" si="113"/>
        <v>-2</v>
      </c>
      <c r="M311" s="53">
        <f t="shared" si="114"/>
        <v>-1</v>
      </c>
      <c r="N311" s="70" t="str">
        <f t="shared" si="115"/>
        <v>n/a</v>
      </c>
      <c r="O311" s="70">
        <f t="shared" si="116"/>
        <v>-1</v>
      </c>
      <c r="P311" s="87"/>
      <c r="Q311" s="12"/>
    </row>
    <row r="312" spans="1:17" x14ac:dyDescent="0.2">
      <c r="B312" s="9">
        <f>SUM(B313:B322)</f>
        <v>1</v>
      </c>
      <c r="C312" s="9">
        <f>SUM(C313:C322)</f>
        <v>1.0000000000000002</v>
      </c>
      <c r="D312" s="9">
        <f t="shared" ref="D312:K312" si="117">SUM(D313:D322)</f>
        <v>0.99999999999999978</v>
      </c>
      <c r="E312" s="9">
        <f t="shared" si="117"/>
        <v>1</v>
      </c>
      <c r="F312" s="9">
        <f t="shared" si="117"/>
        <v>1</v>
      </c>
      <c r="G312" s="9">
        <f t="shared" si="117"/>
        <v>1.0000000000000002</v>
      </c>
      <c r="H312" s="9">
        <f t="shared" si="117"/>
        <v>1</v>
      </c>
      <c r="I312" s="9">
        <f t="shared" si="117"/>
        <v>1</v>
      </c>
      <c r="J312" s="9">
        <f t="shared" si="117"/>
        <v>1</v>
      </c>
      <c r="K312" s="9">
        <f t="shared" si="117"/>
        <v>1</v>
      </c>
      <c r="L312" s="18" t="s">
        <v>42</v>
      </c>
      <c r="M312" s="23"/>
      <c r="N312" s="11"/>
      <c r="O312" s="11"/>
      <c r="P312" s="19"/>
      <c r="Q312" s="12"/>
    </row>
    <row r="313" spans="1:17" x14ac:dyDescent="0.2">
      <c r="A313" s="8" t="s">
        <v>8</v>
      </c>
      <c r="B313" s="10">
        <f t="shared" ref="B313:K313" si="118">B302/B$301</f>
        <v>7.1706936866718626E-2</v>
      </c>
      <c r="C313" s="10">
        <f t="shared" si="118"/>
        <v>8.6206896551724144E-2</v>
      </c>
      <c r="D313" s="10">
        <f t="shared" si="118"/>
        <v>8.6619718309859151E-2</v>
      </c>
      <c r="E313" s="10">
        <f t="shared" si="118"/>
        <v>0.12055749128919861</v>
      </c>
      <c r="F313" s="10">
        <f t="shared" si="118"/>
        <v>0.11326291079812206</v>
      </c>
      <c r="G313" s="10">
        <f t="shared" si="118"/>
        <v>0.11562500000000001</v>
      </c>
      <c r="H313" s="10">
        <f t="shared" si="118"/>
        <v>0.10184746565608717</v>
      </c>
      <c r="I313" s="10">
        <f t="shared" si="118"/>
        <v>0.11865407319952774</v>
      </c>
      <c r="J313" s="10">
        <f t="shared" si="118"/>
        <v>9.9727520435967304E-2</v>
      </c>
      <c r="K313" s="10">
        <f t="shared" si="118"/>
        <v>8.1771720613287899E-2</v>
      </c>
      <c r="L313" s="26"/>
      <c r="M313" s="24">
        <f>IFERROR((K313-J313),"n/a")</f>
        <v>-1.7955799822679405E-2</v>
      </c>
      <c r="N313" s="12">
        <f>IFERROR((K313-G313),"n/a")</f>
        <v>-3.3853279386712107E-2</v>
      </c>
      <c r="O313" s="12">
        <f>IFERROR((K313-B313),"n/a")</f>
        <v>1.0064783746569272E-2</v>
      </c>
      <c r="P313" s="12"/>
      <c r="Q313" s="12"/>
    </row>
    <row r="314" spans="1:17" x14ac:dyDescent="0.2">
      <c r="A314" s="50" t="s">
        <v>241</v>
      </c>
      <c r="B314" s="112">
        <f t="shared" ref="B314:K322" si="119">B303/B$301</f>
        <v>0.27825409197194079</v>
      </c>
      <c r="C314" s="112">
        <f t="shared" si="119"/>
        <v>0.30131362889983582</v>
      </c>
      <c r="D314" s="112">
        <f t="shared" si="119"/>
        <v>0.34014084507042253</v>
      </c>
      <c r="E314" s="112">
        <f t="shared" si="119"/>
        <v>0.32822299651567943</v>
      </c>
      <c r="F314" s="112">
        <f t="shared" si="119"/>
        <v>0.40316901408450706</v>
      </c>
      <c r="G314" s="112">
        <f t="shared" si="119"/>
        <v>0.36197916666666669</v>
      </c>
      <c r="H314" s="112">
        <f t="shared" si="119"/>
        <v>0.3922311700615822</v>
      </c>
      <c r="I314" s="112">
        <f t="shared" si="119"/>
        <v>0.4167650531286895</v>
      </c>
      <c r="J314" s="112">
        <f t="shared" si="119"/>
        <v>0.48174386920980927</v>
      </c>
      <c r="K314" s="112">
        <f t="shared" si="119"/>
        <v>0.46507666098807493</v>
      </c>
      <c r="L314" s="57"/>
      <c r="M314" s="53">
        <f t="shared" ref="M314:M322" si="120">IFERROR((K314-J314),"n/a")</f>
        <v>-1.6667208221734342E-2</v>
      </c>
      <c r="N314" s="70">
        <f t="shared" ref="N314:N322" si="121">IFERROR((K314-G314),"n/a")</f>
        <v>0.10309749432140825</v>
      </c>
      <c r="O314" s="70">
        <f t="shared" ref="O314:O322" si="122">IFERROR((K314-B314),"n/a")</f>
        <v>0.18682256901613414</v>
      </c>
      <c r="P314" s="70"/>
      <c r="Q314" s="12"/>
    </row>
    <row r="315" spans="1:17" x14ac:dyDescent="0.2">
      <c r="A315" s="8" t="s">
        <v>9</v>
      </c>
      <c r="B315" s="10">
        <f t="shared" si="119"/>
        <v>0.1293842556508184</v>
      </c>
      <c r="C315" s="10">
        <f t="shared" si="119"/>
        <v>0.11001642036124795</v>
      </c>
      <c r="D315" s="10">
        <f t="shared" si="119"/>
        <v>9.5774647887323941E-2</v>
      </c>
      <c r="E315" s="10">
        <f t="shared" si="119"/>
        <v>0.10731707317073171</v>
      </c>
      <c r="F315" s="10">
        <f t="shared" si="119"/>
        <v>9.3896713615023469E-2</v>
      </c>
      <c r="G315" s="10">
        <f t="shared" si="119"/>
        <v>0.17135416666666667</v>
      </c>
      <c r="H315" s="10">
        <f t="shared" si="119"/>
        <v>0.20180009474182853</v>
      </c>
      <c r="I315" s="10">
        <f t="shared" si="119"/>
        <v>7.1428571428571425E-2</v>
      </c>
      <c r="J315" s="10">
        <f t="shared" si="119"/>
        <v>4.4141689373297002E-2</v>
      </c>
      <c r="K315" s="10">
        <f t="shared" si="119"/>
        <v>6.3600227143668364E-2</v>
      </c>
      <c r="L315" s="26"/>
      <c r="M315" s="24">
        <f t="shared" si="120"/>
        <v>1.9458537770371362E-2</v>
      </c>
      <c r="N315" s="12">
        <f t="shared" si="121"/>
        <v>-0.1077539395229983</v>
      </c>
      <c r="O315" s="12">
        <f t="shared" si="122"/>
        <v>-6.5784028507150039E-2</v>
      </c>
      <c r="P315" s="12"/>
      <c r="Q315" s="12"/>
    </row>
    <row r="316" spans="1:17" x14ac:dyDescent="0.2">
      <c r="A316" s="113" t="s">
        <v>10</v>
      </c>
      <c r="B316" s="112">
        <f t="shared" si="119"/>
        <v>4.053000779423227E-2</v>
      </c>
      <c r="C316" s="112">
        <f t="shared" si="119"/>
        <v>3.6945812807881777E-2</v>
      </c>
      <c r="D316" s="112">
        <f t="shared" si="119"/>
        <v>3.5211267605633804E-2</v>
      </c>
      <c r="E316" s="112">
        <f t="shared" si="119"/>
        <v>3.2752613240418116E-2</v>
      </c>
      <c r="F316" s="112">
        <f t="shared" si="119"/>
        <v>2.9929577464788731E-2</v>
      </c>
      <c r="G316" s="112">
        <f t="shared" si="119"/>
        <v>2.5520833333333333E-2</v>
      </c>
      <c r="H316" s="112">
        <f t="shared" si="119"/>
        <v>2.0843202273803884E-2</v>
      </c>
      <c r="I316" s="112">
        <f t="shared" si="119"/>
        <v>3.010625737898465E-2</v>
      </c>
      <c r="J316" s="112">
        <f t="shared" si="119"/>
        <v>2.0708446866485014E-2</v>
      </c>
      <c r="K316" s="112">
        <f t="shared" si="119"/>
        <v>2.6689381033503691E-2</v>
      </c>
      <c r="L316" s="57"/>
      <c r="M316" s="53">
        <f t="shared" si="120"/>
        <v>5.9809341670186769E-3</v>
      </c>
      <c r="N316" s="70">
        <f t="shared" si="121"/>
        <v>1.1685477001703581E-3</v>
      </c>
      <c r="O316" s="70">
        <f t="shared" si="122"/>
        <v>-1.3840626760728579E-2</v>
      </c>
      <c r="P316" s="70"/>
      <c r="Q316" s="12"/>
    </row>
    <row r="317" spans="1:17" x14ac:dyDescent="0.2">
      <c r="A317" s="8" t="s">
        <v>11</v>
      </c>
      <c r="B317" s="10">
        <f t="shared" si="119"/>
        <v>0.31410756040530008</v>
      </c>
      <c r="C317" s="10">
        <f t="shared" si="119"/>
        <v>0.3045977011494253</v>
      </c>
      <c r="D317" s="10">
        <f t="shared" si="119"/>
        <v>0.27535211267605636</v>
      </c>
      <c r="E317" s="10">
        <f t="shared" si="119"/>
        <v>0.26132404181184671</v>
      </c>
      <c r="F317" s="10">
        <f t="shared" si="119"/>
        <v>0.23415492957746478</v>
      </c>
      <c r="G317" s="10">
        <f t="shared" si="119"/>
        <v>0.21406249999999999</v>
      </c>
      <c r="H317" s="10">
        <f t="shared" si="119"/>
        <v>0.19327333017527237</v>
      </c>
      <c r="I317" s="10">
        <f t="shared" si="119"/>
        <v>0.24439197166469895</v>
      </c>
      <c r="J317" s="10">
        <f t="shared" si="119"/>
        <v>0.24850136239782017</v>
      </c>
      <c r="K317" s="10">
        <f t="shared" si="119"/>
        <v>0.27314026121521862</v>
      </c>
      <c r="L317" s="26"/>
      <c r="M317" s="24">
        <f t="shared" si="120"/>
        <v>2.4638898817398447E-2</v>
      </c>
      <c r="N317" s="12">
        <f t="shared" si="121"/>
        <v>5.9077761215218627E-2</v>
      </c>
      <c r="O317" s="12">
        <f t="shared" si="122"/>
        <v>-4.0967299190081463E-2</v>
      </c>
      <c r="P317" s="12"/>
      <c r="Q317" s="12"/>
    </row>
    <row r="318" spans="1:17" x14ac:dyDescent="0.2">
      <c r="A318" s="50" t="s">
        <v>12</v>
      </c>
      <c r="B318" s="112">
        <f t="shared" si="119"/>
        <v>1.9485580670303974E-2</v>
      </c>
      <c r="C318" s="112">
        <f t="shared" si="119"/>
        <v>1.2315270935960592E-2</v>
      </c>
      <c r="D318" s="112">
        <f t="shared" si="119"/>
        <v>3.5211267605633804E-2</v>
      </c>
      <c r="E318" s="112">
        <f t="shared" si="119"/>
        <v>4.8780487804878049E-3</v>
      </c>
      <c r="F318" s="112">
        <f t="shared" si="119"/>
        <v>5.2816901408450703E-3</v>
      </c>
      <c r="G318" s="112">
        <f t="shared" si="119"/>
        <v>5.7291666666666663E-3</v>
      </c>
      <c r="H318" s="112">
        <f t="shared" si="119"/>
        <v>1.2790146849834202E-2</v>
      </c>
      <c r="I318" s="112">
        <f t="shared" si="119"/>
        <v>1.2396694214876033E-2</v>
      </c>
      <c r="J318" s="112">
        <f t="shared" si="119"/>
        <v>1.8528610354223433E-2</v>
      </c>
      <c r="K318" s="112">
        <f t="shared" si="119"/>
        <v>1.4196479273140262E-2</v>
      </c>
      <c r="L318" s="57"/>
      <c r="M318" s="53">
        <f t="shared" si="120"/>
        <v>-4.3321310810831709E-3</v>
      </c>
      <c r="N318" s="70">
        <f t="shared" si="121"/>
        <v>8.4673126064735947E-3</v>
      </c>
      <c r="O318" s="70">
        <f t="shared" si="122"/>
        <v>-5.2891013971637126E-3</v>
      </c>
      <c r="P318" s="70"/>
      <c r="Q318" s="12"/>
    </row>
    <row r="319" spans="1:17" x14ac:dyDescent="0.2">
      <c r="A319" s="8" t="s">
        <v>13</v>
      </c>
      <c r="B319" s="10">
        <f t="shared" si="119"/>
        <v>2.1044427123928292E-2</v>
      </c>
      <c r="C319" s="10">
        <f t="shared" si="119"/>
        <v>1.5599343185550082E-2</v>
      </c>
      <c r="D319" s="10">
        <f t="shared" si="119"/>
        <v>1.3380281690140845E-2</v>
      </c>
      <c r="E319" s="10">
        <f t="shared" si="119"/>
        <v>8.3623693379790941E-3</v>
      </c>
      <c r="F319" s="10">
        <f t="shared" si="119"/>
        <v>1.4671361502347418E-2</v>
      </c>
      <c r="G319" s="10">
        <f t="shared" si="119"/>
        <v>1.0937499999999999E-2</v>
      </c>
      <c r="H319" s="10">
        <f t="shared" si="119"/>
        <v>9.0004737091425868E-3</v>
      </c>
      <c r="I319" s="10">
        <f t="shared" si="119"/>
        <v>1.4167650531286895E-2</v>
      </c>
      <c r="J319" s="10">
        <f t="shared" si="119"/>
        <v>9.8092643051771126E-3</v>
      </c>
      <c r="K319" s="10">
        <f t="shared" si="119"/>
        <v>1.3628620102214651E-2</v>
      </c>
      <c r="L319" s="26"/>
      <c r="M319" s="24">
        <f t="shared" si="120"/>
        <v>3.8193557970375384E-3</v>
      </c>
      <c r="N319" s="12">
        <f t="shared" si="121"/>
        <v>2.6911201022146516E-3</v>
      </c>
      <c r="O319" s="12">
        <f t="shared" si="122"/>
        <v>-7.4158070217136413E-3</v>
      </c>
      <c r="P319" s="12"/>
      <c r="Q319" s="12"/>
    </row>
    <row r="320" spans="1:17" x14ac:dyDescent="0.2">
      <c r="A320" s="50" t="s">
        <v>14</v>
      </c>
      <c r="B320" s="112">
        <f t="shared" si="119"/>
        <v>0.11925175370226032</v>
      </c>
      <c r="C320" s="112">
        <f t="shared" si="119"/>
        <v>0.12725779967159279</v>
      </c>
      <c r="D320" s="112">
        <f t="shared" si="119"/>
        <v>0.1119718309859155</v>
      </c>
      <c r="E320" s="112">
        <f t="shared" si="119"/>
        <v>0.13101045296167246</v>
      </c>
      <c r="F320" s="112">
        <f t="shared" si="119"/>
        <v>0.10035211267605634</v>
      </c>
      <c r="G320" s="112">
        <f t="shared" si="119"/>
        <v>9.2187500000000006E-2</v>
      </c>
      <c r="H320" s="112">
        <f t="shared" si="119"/>
        <v>6.6792989104689726E-2</v>
      </c>
      <c r="I320" s="112">
        <f t="shared" si="119"/>
        <v>8.6776859504132234E-2</v>
      </c>
      <c r="J320" s="112">
        <f t="shared" si="119"/>
        <v>7.4114441416893731E-2</v>
      </c>
      <c r="K320" s="112">
        <f t="shared" si="119"/>
        <v>5.9625212947189095E-2</v>
      </c>
      <c r="L320" s="57"/>
      <c r="M320" s="53">
        <f t="shared" si="120"/>
        <v>-1.4489228469704636E-2</v>
      </c>
      <c r="N320" s="70">
        <f t="shared" si="121"/>
        <v>-3.2562287052810911E-2</v>
      </c>
      <c r="O320" s="70">
        <f t="shared" si="122"/>
        <v>-5.9626540755071226E-2</v>
      </c>
      <c r="P320" s="70"/>
      <c r="Q320" s="12"/>
    </row>
    <row r="321" spans="1:17" x14ac:dyDescent="0.2">
      <c r="A321" s="8" t="s">
        <v>147</v>
      </c>
      <c r="B321" s="10">
        <f t="shared" si="119"/>
        <v>1.558846453624318E-3</v>
      </c>
      <c r="C321" s="10">
        <f t="shared" si="119"/>
        <v>4.1050903119868639E-3</v>
      </c>
      <c r="D321" s="10">
        <f t="shared" si="119"/>
        <v>3.5211267605633804E-3</v>
      </c>
      <c r="E321" s="10">
        <f t="shared" si="119"/>
        <v>5.5749128919860627E-3</v>
      </c>
      <c r="F321" s="10">
        <f t="shared" si="119"/>
        <v>4.1079812206572773E-3</v>
      </c>
      <c r="G321" s="10">
        <f t="shared" si="119"/>
        <v>2.6041666666666665E-3</v>
      </c>
      <c r="H321" s="10">
        <f t="shared" si="119"/>
        <v>9.4741828517290385E-4</v>
      </c>
      <c r="I321" s="10">
        <f t="shared" si="119"/>
        <v>4.7225501770956314E-3</v>
      </c>
      <c r="J321" s="10">
        <f t="shared" si="119"/>
        <v>1.6348773841961854E-3</v>
      </c>
      <c r="K321" s="10">
        <f t="shared" si="119"/>
        <v>2.2714366837024418E-3</v>
      </c>
      <c r="L321" s="26"/>
      <c r="M321" s="24">
        <f t="shared" si="120"/>
        <v>6.3655929950625647E-4</v>
      </c>
      <c r="N321" s="12">
        <f t="shared" si="121"/>
        <v>-3.327299829642247E-4</v>
      </c>
      <c r="O321" s="12">
        <f t="shared" si="122"/>
        <v>7.125902300781238E-4</v>
      </c>
      <c r="P321" s="12"/>
      <c r="Q321" s="12"/>
    </row>
    <row r="322" spans="1:17" x14ac:dyDescent="0.2">
      <c r="A322" s="50" t="s">
        <v>34</v>
      </c>
      <c r="B322" s="112">
        <f t="shared" si="119"/>
        <v>4.6765393608729543E-3</v>
      </c>
      <c r="C322" s="112">
        <f t="shared" si="119"/>
        <v>1.6420361247947454E-3</v>
      </c>
      <c r="D322" s="112">
        <f t="shared" si="119"/>
        <v>2.8169014084507044E-3</v>
      </c>
      <c r="E322" s="112">
        <f t="shared" si="119"/>
        <v>0</v>
      </c>
      <c r="F322" s="112">
        <f t="shared" si="119"/>
        <v>1.1737089201877935E-3</v>
      </c>
      <c r="G322" s="112">
        <f t="shared" si="119"/>
        <v>0</v>
      </c>
      <c r="H322" s="112">
        <f t="shared" si="119"/>
        <v>4.7370914258645192E-4</v>
      </c>
      <c r="I322" s="112">
        <f t="shared" si="119"/>
        <v>5.9031877213695393E-4</v>
      </c>
      <c r="J322" s="112">
        <f t="shared" si="119"/>
        <v>1.0899182561307902E-3</v>
      </c>
      <c r="K322" s="112">
        <f t="shared" si="119"/>
        <v>0</v>
      </c>
      <c r="L322" s="57"/>
      <c r="M322" s="53">
        <f t="shared" si="120"/>
        <v>-1.0899182561307902E-3</v>
      </c>
      <c r="N322" s="70">
        <f t="shared" si="121"/>
        <v>0</v>
      </c>
      <c r="O322" s="70">
        <f t="shared" si="122"/>
        <v>-4.6765393608729543E-3</v>
      </c>
      <c r="P322" s="70"/>
      <c r="Q322" s="12"/>
    </row>
    <row r="323" spans="1:17" x14ac:dyDescent="0.2">
      <c r="A323" t="s">
        <v>96</v>
      </c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2"/>
      <c r="N323" s="12"/>
      <c r="O323" s="12"/>
      <c r="P323" s="12"/>
      <c r="Q323" s="12"/>
    </row>
    <row r="324" spans="1:17" x14ac:dyDescent="0.2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2"/>
      <c r="N324" s="12"/>
      <c r="O324" s="12"/>
      <c r="P324" s="12"/>
      <c r="Q324" s="12"/>
    </row>
    <row r="325" spans="1:17" ht="18" x14ac:dyDescent="0.25">
      <c r="A325" s="1" t="s">
        <v>216</v>
      </c>
      <c r="B325" s="1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Q325" s="12"/>
    </row>
    <row r="326" spans="1:17" x14ac:dyDescent="0.2">
      <c r="A326" s="8"/>
      <c r="B326" s="8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Q326" s="12"/>
    </row>
    <row r="327" spans="1:17" x14ac:dyDescent="0.2">
      <c r="A327" s="2"/>
      <c r="B327" s="3"/>
      <c r="C327" s="3" t="s">
        <v>115</v>
      </c>
      <c r="D327" s="3"/>
      <c r="E327" s="3"/>
      <c r="F327" s="3"/>
      <c r="G327" s="3"/>
      <c r="H327" s="3"/>
      <c r="I327" s="3"/>
      <c r="J327" s="3"/>
      <c r="K327" s="3"/>
      <c r="L327" s="74" t="s">
        <v>100</v>
      </c>
      <c r="M327" s="13" t="s">
        <v>101</v>
      </c>
      <c r="N327" s="3" t="s">
        <v>102</v>
      </c>
      <c r="O327" s="11"/>
      <c r="P327" s="13" t="s">
        <v>103</v>
      </c>
      <c r="Q327" s="12"/>
    </row>
    <row r="328" spans="1:17" x14ac:dyDescent="0.2">
      <c r="A328" s="4" t="s">
        <v>0</v>
      </c>
      <c r="B328" s="4">
        <v>2017</v>
      </c>
      <c r="C328" s="75">
        <v>2018</v>
      </c>
      <c r="D328" s="75">
        <v>2019</v>
      </c>
      <c r="E328" s="75">
        <v>2020</v>
      </c>
      <c r="F328" s="48" t="s">
        <v>95</v>
      </c>
      <c r="G328" s="75">
        <v>2022</v>
      </c>
      <c r="H328" s="75">
        <v>2023</v>
      </c>
      <c r="I328" s="75">
        <v>2024</v>
      </c>
      <c r="J328" s="75">
        <v>2025</v>
      </c>
      <c r="K328" s="75">
        <v>2026</v>
      </c>
      <c r="L328" s="20" t="s">
        <v>104</v>
      </c>
      <c r="M328" s="21"/>
      <c r="N328" s="22" t="s">
        <v>105</v>
      </c>
      <c r="O328" s="22" t="s">
        <v>106</v>
      </c>
      <c r="P328" s="75" t="s">
        <v>107</v>
      </c>
      <c r="Q328" s="12"/>
    </row>
    <row r="329" spans="1:17" x14ac:dyDescent="0.2">
      <c r="A329" s="72" t="s">
        <v>36</v>
      </c>
      <c r="B329" s="90">
        <v>6404</v>
      </c>
      <c r="C329" s="90">
        <v>6189.5</v>
      </c>
      <c r="D329" s="90">
        <v>6871</v>
      </c>
      <c r="E329" s="90">
        <v>7887</v>
      </c>
      <c r="F329" s="95">
        <v>8322.5</v>
      </c>
      <c r="G329" s="95">
        <v>9126</v>
      </c>
      <c r="H329" s="95">
        <v>9716.5</v>
      </c>
      <c r="I329" s="95">
        <v>8280.25</v>
      </c>
      <c r="J329" s="95">
        <v>8921.5</v>
      </c>
      <c r="K329" s="95">
        <v>8752</v>
      </c>
      <c r="L329" s="91">
        <f>K329-J329</f>
        <v>-169.5</v>
      </c>
      <c r="M329" s="78">
        <f>IFERROR((K329-J329)/J329,"n/a")</f>
        <v>-1.8999047245418371E-2</v>
      </c>
      <c r="N329" s="80">
        <f>IFERROR((K329-G329)/G329,"n/a")</f>
        <v>-4.0981810212579441E-2</v>
      </c>
      <c r="O329" s="80">
        <f>IFERROR((K329-B329)/B329,"n/a")</f>
        <v>0.36664584634603375</v>
      </c>
      <c r="P329" s="80"/>
      <c r="Q329" s="12"/>
    </row>
    <row r="330" spans="1:17" x14ac:dyDescent="0.2">
      <c r="A330" s="8" t="s">
        <v>8</v>
      </c>
      <c r="B330" s="6">
        <v>339</v>
      </c>
      <c r="C330" s="6">
        <v>374.5</v>
      </c>
      <c r="D330" s="6">
        <v>466</v>
      </c>
      <c r="E330" s="6">
        <v>714.5</v>
      </c>
      <c r="F330" s="45">
        <v>776</v>
      </c>
      <c r="G330" s="45">
        <v>911</v>
      </c>
      <c r="H330" s="45">
        <v>806</v>
      </c>
      <c r="I330" s="45">
        <v>806</v>
      </c>
      <c r="J330" s="45">
        <v>777</v>
      </c>
      <c r="K330" s="45">
        <v>636</v>
      </c>
      <c r="L330" s="34">
        <f t="shared" ref="L330:L339" si="123">K330-J330</f>
        <v>-141</v>
      </c>
      <c r="M330" s="24">
        <f t="shared" ref="M330:M339" si="124">IFERROR((K330-J330)/J330,"n/a")</f>
        <v>-0.18146718146718147</v>
      </c>
      <c r="N330" s="12">
        <f>IFERROR((K330-G330)/G330,"n/a")</f>
        <v>-0.30186608122941821</v>
      </c>
      <c r="O330" s="12">
        <f>IFERROR((K330-B330)/B330,"n/a")</f>
        <v>0.87610619469026552</v>
      </c>
      <c r="P330" s="80"/>
      <c r="Q330" s="12"/>
    </row>
    <row r="331" spans="1:17" x14ac:dyDescent="0.2">
      <c r="A331" s="50" t="s">
        <v>241</v>
      </c>
      <c r="B331" s="88">
        <v>1610</v>
      </c>
      <c r="C331" s="88">
        <v>1749.5</v>
      </c>
      <c r="D331" s="88">
        <v>2106.5</v>
      </c>
      <c r="E331" s="88">
        <v>2385</v>
      </c>
      <c r="F331" s="55">
        <v>3033.5</v>
      </c>
      <c r="G331" s="55">
        <v>2918</v>
      </c>
      <c r="H331" s="55">
        <v>3348</v>
      </c>
      <c r="I331" s="55">
        <v>3151</v>
      </c>
      <c r="J331" s="55">
        <v>3848</v>
      </c>
      <c r="K331" s="55">
        <v>3791.5</v>
      </c>
      <c r="L331" s="52">
        <f t="shared" si="123"/>
        <v>-56.5</v>
      </c>
      <c r="M331" s="53">
        <f t="shared" si="124"/>
        <v>-1.4682952182952184E-2</v>
      </c>
      <c r="N331" s="70">
        <f t="shared" ref="N331:N339" si="125">IFERROR((K331-G331)/G331,"n/a")</f>
        <v>0.29934886908841674</v>
      </c>
      <c r="O331" s="70">
        <f t="shared" ref="O331:O339" si="126">IFERROR((K331-B331)/B331,"n/a")</f>
        <v>1.3549689440993788</v>
      </c>
      <c r="P331" s="87"/>
      <c r="Q331" s="12"/>
    </row>
    <row r="332" spans="1:17" x14ac:dyDescent="0.2">
      <c r="A332" s="8" t="s">
        <v>9</v>
      </c>
      <c r="B332" s="6">
        <v>560.5</v>
      </c>
      <c r="C332" s="6">
        <v>434.5</v>
      </c>
      <c r="D332" s="6">
        <v>446.5</v>
      </c>
      <c r="E332" s="6">
        <v>570.5</v>
      </c>
      <c r="F332" s="45">
        <v>552</v>
      </c>
      <c r="G332" s="45">
        <v>1278</v>
      </c>
      <c r="H332" s="45">
        <v>1807.5</v>
      </c>
      <c r="I332" s="45">
        <v>435</v>
      </c>
      <c r="J332" s="45">
        <v>235.5</v>
      </c>
      <c r="K332" s="45">
        <v>352</v>
      </c>
      <c r="L332" s="34">
        <f t="shared" si="123"/>
        <v>116.5</v>
      </c>
      <c r="M332" s="24">
        <f t="shared" si="124"/>
        <v>0.49469214437367304</v>
      </c>
      <c r="N332" s="12">
        <f t="shared" si="125"/>
        <v>-0.72456964006259783</v>
      </c>
      <c r="O332" s="12">
        <f t="shared" si="126"/>
        <v>-0.37198929527207852</v>
      </c>
      <c r="P332" s="80"/>
      <c r="Q332" s="12"/>
    </row>
    <row r="333" spans="1:17" x14ac:dyDescent="0.2">
      <c r="A333" s="50" t="s">
        <v>10</v>
      </c>
      <c r="B333" s="88">
        <v>218</v>
      </c>
      <c r="C333" s="88">
        <v>199</v>
      </c>
      <c r="D333" s="88">
        <v>244</v>
      </c>
      <c r="E333" s="88">
        <v>267</v>
      </c>
      <c r="F333" s="55">
        <v>261</v>
      </c>
      <c r="G333" s="55">
        <v>272.5</v>
      </c>
      <c r="H333" s="55">
        <v>217</v>
      </c>
      <c r="I333" s="55">
        <v>217</v>
      </c>
      <c r="J333" s="55">
        <v>181</v>
      </c>
      <c r="K333" s="55">
        <v>221</v>
      </c>
      <c r="L333" s="52">
        <f t="shared" si="123"/>
        <v>40</v>
      </c>
      <c r="M333" s="53">
        <f t="shared" si="124"/>
        <v>0.22099447513812154</v>
      </c>
      <c r="N333" s="70">
        <f t="shared" si="125"/>
        <v>-0.1889908256880734</v>
      </c>
      <c r="O333" s="70">
        <f t="shared" si="126"/>
        <v>1.3761467889908258E-2</v>
      </c>
      <c r="P333" s="87"/>
      <c r="Q333" s="12"/>
    </row>
    <row r="334" spans="1:17" x14ac:dyDescent="0.2">
      <c r="A334" s="8" t="s">
        <v>11</v>
      </c>
      <c r="B334" s="6">
        <v>2687</v>
      </c>
      <c r="C334" s="6">
        <v>2570</v>
      </c>
      <c r="D334" s="6">
        <v>2692</v>
      </c>
      <c r="E334" s="6">
        <v>2889</v>
      </c>
      <c r="F334" s="45">
        <v>2695</v>
      </c>
      <c r="G334" s="45">
        <v>2662</v>
      </c>
      <c r="H334" s="45">
        <v>2627</v>
      </c>
      <c r="I334" s="45">
        <v>2811</v>
      </c>
      <c r="J334" s="45">
        <v>2957</v>
      </c>
      <c r="K334" s="45">
        <v>3120</v>
      </c>
      <c r="L334" s="34">
        <f t="shared" si="123"/>
        <v>163</v>
      </c>
      <c r="M334" s="24">
        <f t="shared" si="124"/>
        <v>5.5123435914778494E-2</v>
      </c>
      <c r="N334" s="12">
        <f t="shared" si="125"/>
        <v>0.1720510894064613</v>
      </c>
      <c r="O334" s="12">
        <f t="shared" si="126"/>
        <v>0.16114625976925939</v>
      </c>
      <c r="P334" s="80"/>
      <c r="Q334" s="12"/>
    </row>
    <row r="335" spans="1:17" x14ac:dyDescent="0.2">
      <c r="A335" s="50" t="s">
        <v>12</v>
      </c>
      <c r="B335" s="88">
        <v>91</v>
      </c>
      <c r="C335" s="88">
        <v>49</v>
      </c>
      <c r="D335" s="88">
        <v>80</v>
      </c>
      <c r="E335" s="88">
        <v>30</v>
      </c>
      <c r="F335" s="55">
        <v>35</v>
      </c>
      <c r="G335" s="55">
        <v>37</v>
      </c>
      <c r="H335" s="55">
        <v>116</v>
      </c>
      <c r="I335" s="55">
        <v>71</v>
      </c>
      <c r="J335" s="55">
        <v>144</v>
      </c>
      <c r="K335" s="55">
        <v>108</v>
      </c>
      <c r="L335" s="52">
        <f t="shared" si="123"/>
        <v>-36</v>
      </c>
      <c r="M335" s="53">
        <f t="shared" si="124"/>
        <v>-0.25</v>
      </c>
      <c r="N335" s="70">
        <f t="shared" si="125"/>
        <v>1.9189189189189189</v>
      </c>
      <c r="O335" s="70">
        <f t="shared" si="126"/>
        <v>0.18681318681318682</v>
      </c>
      <c r="P335" s="87"/>
      <c r="Q335" s="12"/>
    </row>
    <row r="336" spans="1:17" x14ac:dyDescent="0.2">
      <c r="A336" s="8" t="s">
        <v>13</v>
      </c>
      <c r="B336" s="6">
        <v>68</v>
      </c>
      <c r="C336" s="6">
        <v>40</v>
      </c>
      <c r="D336" s="6">
        <v>41</v>
      </c>
      <c r="E336" s="6">
        <v>27</v>
      </c>
      <c r="F336" s="45">
        <v>60</v>
      </c>
      <c r="G336" s="45">
        <v>58</v>
      </c>
      <c r="H336" s="45">
        <v>51</v>
      </c>
      <c r="I336" s="45">
        <v>65.75</v>
      </c>
      <c r="J336" s="45">
        <v>42</v>
      </c>
      <c r="K336" s="45">
        <v>59</v>
      </c>
      <c r="L336" s="34">
        <f t="shared" si="123"/>
        <v>17</v>
      </c>
      <c r="M336" s="24">
        <f t="shared" si="124"/>
        <v>0.40476190476190477</v>
      </c>
      <c r="N336" s="12">
        <f t="shared" si="125"/>
        <v>1.7241379310344827E-2</v>
      </c>
      <c r="O336" s="12">
        <f t="shared" si="126"/>
        <v>-0.13235294117647059</v>
      </c>
      <c r="P336" s="80"/>
      <c r="Q336" s="12"/>
    </row>
    <row r="337" spans="1:17" x14ac:dyDescent="0.2">
      <c r="A337" s="50" t="s">
        <v>14</v>
      </c>
      <c r="B337" s="88">
        <v>800</v>
      </c>
      <c r="C337" s="88">
        <v>755</v>
      </c>
      <c r="D337" s="88">
        <v>776</v>
      </c>
      <c r="E337" s="88">
        <v>988</v>
      </c>
      <c r="F337" s="55">
        <v>867</v>
      </c>
      <c r="G337" s="55">
        <v>972</v>
      </c>
      <c r="H337" s="55">
        <v>735</v>
      </c>
      <c r="I337" s="55">
        <v>678.5</v>
      </c>
      <c r="J337" s="55">
        <v>719</v>
      </c>
      <c r="K337" s="55">
        <v>457.5</v>
      </c>
      <c r="L337" s="52">
        <f t="shared" si="123"/>
        <v>-261.5</v>
      </c>
      <c r="M337" s="53">
        <f t="shared" si="124"/>
        <v>-0.36369958275382475</v>
      </c>
      <c r="N337" s="70">
        <f t="shared" si="125"/>
        <v>-0.52932098765432101</v>
      </c>
      <c r="O337" s="70">
        <f t="shared" si="126"/>
        <v>-0.42812499999999998</v>
      </c>
      <c r="P337" s="87"/>
      <c r="Q337" s="12"/>
    </row>
    <row r="338" spans="1:17" x14ac:dyDescent="0.2">
      <c r="A338" s="8" t="s">
        <v>147</v>
      </c>
      <c r="B338" s="6">
        <v>15</v>
      </c>
      <c r="C338" s="6">
        <v>16</v>
      </c>
      <c r="D338" s="6">
        <v>13</v>
      </c>
      <c r="E338" s="6">
        <v>16</v>
      </c>
      <c r="F338" s="45">
        <v>34</v>
      </c>
      <c r="G338" s="45">
        <v>17.5</v>
      </c>
      <c r="H338" s="45">
        <v>6</v>
      </c>
      <c r="I338" s="45">
        <v>39</v>
      </c>
      <c r="J338" s="45">
        <v>12</v>
      </c>
      <c r="K338" s="45">
        <v>7</v>
      </c>
      <c r="L338" s="34">
        <f t="shared" si="123"/>
        <v>-5</v>
      </c>
      <c r="M338" s="24">
        <f t="shared" si="124"/>
        <v>-0.41666666666666669</v>
      </c>
      <c r="N338" s="12">
        <f t="shared" si="125"/>
        <v>-0.6</v>
      </c>
      <c r="O338" s="12">
        <f t="shared" si="126"/>
        <v>-0.53333333333333333</v>
      </c>
      <c r="P338" s="80"/>
      <c r="Q338" s="12"/>
    </row>
    <row r="339" spans="1:17" x14ac:dyDescent="0.2">
      <c r="A339" s="50" t="s">
        <v>34</v>
      </c>
      <c r="B339" s="88">
        <v>15.5</v>
      </c>
      <c r="C339" s="88">
        <v>2</v>
      </c>
      <c r="D339" s="88">
        <v>6</v>
      </c>
      <c r="E339" s="88">
        <v>0</v>
      </c>
      <c r="F339" s="55">
        <v>9</v>
      </c>
      <c r="G339" s="55">
        <v>0</v>
      </c>
      <c r="H339" s="55">
        <v>3</v>
      </c>
      <c r="I339" s="55">
        <v>6</v>
      </c>
      <c r="J339" s="55">
        <v>6</v>
      </c>
      <c r="K339" s="55">
        <v>0</v>
      </c>
      <c r="L339" s="52">
        <f t="shared" si="123"/>
        <v>-6</v>
      </c>
      <c r="M339" s="53">
        <f t="shared" si="124"/>
        <v>-1</v>
      </c>
      <c r="N339" s="70" t="str">
        <f t="shared" si="125"/>
        <v>n/a</v>
      </c>
      <c r="O339" s="70">
        <f t="shared" si="126"/>
        <v>-1</v>
      </c>
      <c r="P339" s="87"/>
      <c r="Q339" s="12"/>
    </row>
    <row r="340" spans="1:17" x14ac:dyDescent="0.2">
      <c r="B340" s="9">
        <f t="shared" ref="B340:K340" si="127">SUM(B341:B350)</f>
        <v>0.99999999999999989</v>
      </c>
      <c r="C340" s="9">
        <f t="shared" si="127"/>
        <v>1</v>
      </c>
      <c r="D340" s="9">
        <f t="shared" si="127"/>
        <v>1</v>
      </c>
      <c r="E340" s="9">
        <f t="shared" si="127"/>
        <v>0.99999999999999989</v>
      </c>
      <c r="F340" s="9">
        <f t="shared" si="127"/>
        <v>1</v>
      </c>
      <c r="G340" s="9">
        <f t="shared" si="127"/>
        <v>0.99999999999999978</v>
      </c>
      <c r="H340" s="9">
        <f t="shared" si="127"/>
        <v>1</v>
      </c>
      <c r="I340" s="9">
        <f t="shared" si="127"/>
        <v>1</v>
      </c>
      <c r="J340" s="9">
        <f t="shared" si="127"/>
        <v>1</v>
      </c>
      <c r="K340" s="9">
        <f t="shared" si="127"/>
        <v>1</v>
      </c>
      <c r="L340" s="18" t="s">
        <v>42</v>
      </c>
      <c r="M340" s="23"/>
      <c r="N340" s="11"/>
      <c r="O340" s="11"/>
      <c r="P340" s="19"/>
      <c r="Q340" s="12"/>
    </row>
    <row r="341" spans="1:17" x14ac:dyDescent="0.2">
      <c r="A341" s="8" t="s">
        <v>8</v>
      </c>
      <c r="B341" s="10">
        <f t="shared" ref="B341:K341" si="128">B330/B$329</f>
        <v>5.2935665209244219E-2</v>
      </c>
      <c r="C341" s="10">
        <f t="shared" si="128"/>
        <v>6.0505695128847244E-2</v>
      </c>
      <c r="D341" s="10">
        <f t="shared" si="128"/>
        <v>6.7821277834376359E-2</v>
      </c>
      <c r="E341" s="10">
        <f t="shared" si="128"/>
        <v>9.0592113604665903E-2</v>
      </c>
      <c r="F341" s="10">
        <f t="shared" si="128"/>
        <v>9.3241213577650944E-2</v>
      </c>
      <c r="G341" s="10">
        <f t="shared" si="128"/>
        <v>9.9824676747753666E-2</v>
      </c>
      <c r="H341" s="10">
        <f t="shared" si="128"/>
        <v>8.2951680131734679E-2</v>
      </c>
      <c r="I341" s="10">
        <f t="shared" si="128"/>
        <v>9.7340056157724703E-2</v>
      </c>
      <c r="J341" s="10">
        <f t="shared" si="128"/>
        <v>8.709297763828952E-2</v>
      </c>
      <c r="K341" s="10">
        <f t="shared" si="128"/>
        <v>7.2669104204753199E-2</v>
      </c>
      <c r="L341" s="26"/>
      <c r="M341" s="24">
        <f>IFERROR((K341-J341),"n/a")</f>
        <v>-1.4423873433536322E-2</v>
      </c>
      <c r="N341" s="12">
        <f>IFERROR((K341-G341),"n/a")</f>
        <v>-2.7155572543000467E-2</v>
      </c>
      <c r="O341" s="12">
        <f>IFERROR((K341-B341),"n/a")</f>
        <v>1.973343899550898E-2</v>
      </c>
      <c r="P341" s="12"/>
      <c r="Q341" s="12"/>
    </row>
    <row r="342" spans="1:17" x14ac:dyDescent="0.2">
      <c r="A342" s="50" t="s">
        <v>241</v>
      </c>
      <c r="B342" s="112">
        <f t="shared" ref="B342:K350" si="129">B331/B$329</f>
        <v>0.25140537164272331</v>
      </c>
      <c r="C342" s="112">
        <f t="shared" si="129"/>
        <v>0.28265611115598999</v>
      </c>
      <c r="D342" s="112">
        <f t="shared" si="129"/>
        <v>0.30657837287148887</v>
      </c>
      <c r="E342" s="112">
        <f t="shared" si="129"/>
        <v>0.30239634842145302</v>
      </c>
      <c r="F342" s="112">
        <f t="shared" si="129"/>
        <v>0.36449384199459295</v>
      </c>
      <c r="G342" s="112">
        <f t="shared" si="129"/>
        <v>0.3197457812842428</v>
      </c>
      <c r="H342" s="112">
        <f t="shared" si="129"/>
        <v>0.3445685174702825</v>
      </c>
      <c r="I342" s="112">
        <f t="shared" si="129"/>
        <v>0.38054406569849947</v>
      </c>
      <c r="J342" s="112">
        <f t="shared" si="129"/>
        <v>0.43131760354200527</v>
      </c>
      <c r="K342" s="112">
        <f t="shared" si="129"/>
        <v>0.43321526508226693</v>
      </c>
      <c r="L342" s="57"/>
      <c r="M342" s="53">
        <f t="shared" ref="M342:M350" si="130">IFERROR((K342-J342),"n/a")</f>
        <v>1.8976615402616637E-3</v>
      </c>
      <c r="N342" s="70">
        <f t="shared" ref="N342:N350" si="131">IFERROR((K342-G342),"n/a")</f>
        <v>0.11346948379802413</v>
      </c>
      <c r="O342" s="70">
        <f t="shared" ref="O342:O350" si="132">IFERROR((K342-B342),"n/a")</f>
        <v>0.18180989343954362</v>
      </c>
      <c r="P342" s="70"/>
      <c r="Q342" s="12"/>
    </row>
    <row r="343" spans="1:17" x14ac:dyDescent="0.2">
      <c r="A343" s="8" t="s">
        <v>9</v>
      </c>
      <c r="B343" s="10">
        <f t="shared" si="129"/>
        <v>8.7523422860712061E-2</v>
      </c>
      <c r="C343" s="10">
        <f t="shared" si="129"/>
        <v>7.0199531464577108E-2</v>
      </c>
      <c r="D343" s="10">
        <f t="shared" si="129"/>
        <v>6.4983262989375637E-2</v>
      </c>
      <c r="E343" s="10">
        <f t="shared" si="129"/>
        <v>7.233422086978572E-2</v>
      </c>
      <c r="F343" s="10">
        <f t="shared" si="129"/>
        <v>6.632622409131872E-2</v>
      </c>
      <c r="G343" s="10">
        <f t="shared" si="129"/>
        <v>0.14003944773175542</v>
      </c>
      <c r="H343" s="10">
        <f t="shared" si="129"/>
        <v>0.18602377399269285</v>
      </c>
      <c r="I343" s="10">
        <f t="shared" si="129"/>
        <v>5.2534645693064826E-2</v>
      </c>
      <c r="J343" s="10">
        <f t="shared" si="129"/>
        <v>2.6396906349829066E-2</v>
      </c>
      <c r="K343" s="10">
        <f t="shared" si="129"/>
        <v>4.0219378427787937E-2</v>
      </c>
      <c r="L343" s="26"/>
      <c r="M343" s="24">
        <f t="shared" si="130"/>
        <v>1.3822472077958871E-2</v>
      </c>
      <c r="N343" s="12">
        <f t="shared" si="131"/>
        <v>-9.9820069303967474E-2</v>
      </c>
      <c r="O343" s="12">
        <f t="shared" si="132"/>
        <v>-4.7304044432924124E-2</v>
      </c>
      <c r="P343" s="12"/>
      <c r="Q343" s="12"/>
    </row>
    <row r="344" spans="1:17" x14ac:dyDescent="0.2">
      <c r="A344" s="50" t="s">
        <v>10</v>
      </c>
      <c r="B344" s="112">
        <f t="shared" si="129"/>
        <v>3.4041224234853215E-2</v>
      </c>
      <c r="C344" s="112">
        <f t="shared" si="129"/>
        <v>3.2151223846837385E-2</v>
      </c>
      <c r="D344" s="112">
        <f t="shared" si="129"/>
        <v>3.5511570368214236E-2</v>
      </c>
      <c r="E344" s="112">
        <f t="shared" si="129"/>
        <v>3.3853176112590339E-2</v>
      </c>
      <c r="F344" s="112">
        <f t="shared" si="129"/>
        <v>3.1360768999699612E-2</v>
      </c>
      <c r="G344" s="112">
        <f t="shared" si="129"/>
        <v>2.9859741398202938E-2</v>
      </c>
      <c r="H344" s="112">
        <f t="shared" si="129"/>
        <v>2.2333144650851643E-2</v>
      </c>
      <c r="I344" s="112">
        <f t="shared" si="129"/>
        <v>2.6206938196310498E-2</v>
      </c>
      <c r="J344" s="112">
        <f t="shared" si="129"/>
        <v>2.0288068149974779E-2</v>
      </c>
      <c r="K344" s="112">
        <f t="shared" si="129"/>
        <v>2.5251371115173674E-2</v>
      </c>
      <c r="L344" s="57"/>
      <c r="M344" s="53">
        <f t="shared" si="130"/>
        <v>4.9633029651988958E-3</v>
      </c>
      <c r="N344" s="70">
        <f t="shared" si="131"/>
        <v>-4.6083702830292637E-3</v>
      </c>
      <c r="O344" s="70">
        <f t="shared" si="132"/>
        <v>-8.7898531196795408E-3</v>
      </c>
      <c r="P344" s="70"/>
      <c r="Q344" s="12"/>
    </row>
    <row r="345" spans="1:17" x14ac:dyDescent="0.2">
      <c r="A345" s="8" t="s">
        <v>11</v>
      </c>
      <c r="B345" s="10">
        <f t="shared" si="129"/>
        <v>0.41958151155527795</v>
      </c>
      <c r="C345" s="10">
        <f t="shared" si="129"/>
        <v>0.41521932304709591</v>
      </c>
      <c r="D345" s="10">
        <f t="shared" si="129"/>
        <v>0.39179158783292095</v>
      </c>
      <c r="E345" s="10">
        <f t="shared" si="129"/>
        <v>0.36629897299353364</v>
      </c>
      <c r="F345" s="10">
        <f t="shared" si="129"/>
        <v>0.32382096725743464</v>
      </c>
      <c r="G345" s="10">
        <f t="shared" si="129"/>
        <v>0.29169406092483013</v>
      </c>
      <c r="H345" s="10">
        <f t="shared" si="129"/>
        <v>0.27036484330777544</v>
      </c>
      <c r="I345" s="10">
        <f t="shared" si="129"/>
        <v>0.33948250354759818</v>
      </c>
      <c r="J345" s="10">
        <f t="shared" si="129"/>
        <v>0.33144650563246092</v>
      </c>
      <c r="K345" s="10">
        <f t="shared" si="129"/>
        <v>0.35648994515539306</v>
      </c>
      <c r="L345" s="26"/>
      <c r="M345" s="24">
        <f t="shared" si="130"/>
        <v>2.5043439522932143E-2</v>
      </c>
      <c r="N345" s="12">
        <f t="shared" si="131"/>
        <v>6.4795884230562928E-2</v>
      </c>
      <c r="O345" s="12">
        <f t="shared" si="132"/>
        <v>-6.3091566399884891E-2</v>
      </c>
      <c r="P345" s="12"/>
      <c r="Q345" s="12"/>
    </row>
    <row r="346" spans="1:17" x14ac:dyDescent="0.2">
      <c r="A346" s="50" t="s">
        <v>12</v>
      </c>
      <c r="B346" s="112">
        <f t="shared" si="129"/>
        <v>1.4209868831980013E-2</v>
      </c>
      <c r="C346" s="112">
        <f t="shared" si="129"/>
        <v>7.9166330075127224E-3</v>
      </c>
      <c r="D346" s="112">
        <f t="shared" si="129"/>
        <v>1.1643137825644011E-2</v>
      </c>
      <c r="E346" s="112">
        <f t="shared" si="129"/>
        <v>3.8037276531000378E-3</v>
      </c>
      <c r="F346" s="112">
        <f t="shared" si="129"/>
        <v>4.205467107239411E-3</v>
      </c>
      <c r="G346" s="112">
        <f t="shared" si="129"/>
        <v>4.054350208196362E-3</v>
      </c>
      <c r="H346" s="112">
        <f t="shared" si="129"/>
        <v>1.1938455205063552E-2</v>
      </c>
      <c r="I346" s="112">
        <f t="shared" si="129"/>
        <v>8.5746203315117293E-3</v>
      </c>
      <c r="J346" s="112">
        <f t="shared" si="129"/>
        <v>1.6140783500532423E-2</v>
      </c>
      <c r="K346" s="112">
        <f t="shared" si="129"/>
        <v>1.2340036563071298E-2</v>
      </c>
      <c r="L346" s="57"/>
      <c r="M346" s="53">
        <f t="shared" si="130"/>
        <v>-3.800746937461125E-3</v>
      </c>
      <c r="N346" s="70">
        <f t="shared" si="131"/>
        <v>8.2856863548749354E-3</v>
      </c>
      <c r="O346" s="70">
        <f t="shared" si="132"/>
        <v>-1.8698322689087148E-3</v>
      </c>
      <c r="P346" s="70"/>
      <c r="Q346" s="12"/>
    </row>
    <row r="347" spans="1:17" x14ac:dyDescent="0.2">
      <c r="A347" s="8" t="s">
        <v>13</v>
      </c>
      <c r="B347" s="10">
        <f t="shared" si="129"/>
        <v>1.0618363522798251E-2</v>
      </c>
      <c r="C347" s="10">
        <f t="shared" si="129"/>
        <v>6.4625575571532435E-3</v>
      </c>
      <c r="D347" s="10">
        <f t="shared" si="129"/>
        <v>5.9671081356425558E-3</v>
      </c>
      <c r="E347" s="10">
        <f t="shared" si="129"/>
        <v>3.4233548877900342E-3</v>
      </c>
      <c r="F347" s="10">
        <f t="shared" si="129"/>
        <v>7.2093721838389904E-3</v>
      </c>
      <c r="G347" s="10">
        <f t="shared" si="129"/>
        <v>6.3554678939294323E-3</v>
      </c>
      <c r="H347" s="10">
        <f t="shared" si="129"/>
        <v>5.2488035815365618E-3</v>
      </c>
      <c r="I347" s="10">
        <f t="shared" si="129"/>
        <v>7.9405815041816378E-3</v>
      </c>
      <c r="J347" s="10">
        <f t="shared" si="129"/>
        <v>4.7077285209886233E-3</v>
      </c>
      <c r="K347" s="10">
        <f t="shared" si="129"/>
        <v>6.7413162705667277E-3</v>
      </c>
      <c r="L347" s="26"/>
      <c r="M347" s="24">
        <f t="shared" si="130"/>
        <v>2.0335877495781043E-3</v>
      </c>
      <c r="N347" s="12">
        <f t="shared" si="131"/>
        <v>3.858483766372954E-4</v>
      </c>
      <c r="O347" s="12">
        <f t="shared" si="132"/>
        <v>-3.8770472522315236E-3</v>
      </c>
      <c r="P347" s="12"/>
      <c r="Q347" s="12"/>
    </row>
    <row r="348" spans="1:17" x14ac:dyDescent="0.2">
      <c r="A348" s="50" t="s">
        <v>14</v>
      </c>
      <c r="B348" s="112">
        <f t="shared" si="129"/>
        <v>0.12492192379762648</v>
      </c>
      <c r="C348" s="112">
        <f t="shared" si="129"/>
        <v>0.12198077389126746</v>
      </c>
      <c r="D348" s="112">
        <f t="shared" si="129"/>
        <v>0.11293843690874691</v>
      </c>
      <c r="E348" s="112">
        <f t="shared" si="129"/>
        <v>0.12526943070876126</v>
      </c>
      <c r="F348" s="112">
        <f t="shared" si="129"/>
        <v>0.10417542805647341</v>
      </c>
      <c r="G348" s="112">
        <f t="shared" si="129"/>
        <v>0.10650887573964497</v>
      </c>
      <c r="H348" s="112">
        <f t="shared" si="129"/>
        <v>7.5644522204497508E-2</v>
      </c>
      <c r="I348" s="112">
        <f t="shared" si="129"/>
        <v>8.1941970351136748E-2</v>
      </c>
      <c r="J348" s="112">
        <f t="shared" si="129"/>
        <v>8.0591828728352854E-2</v>
      </c>
      <c r="K348" s="112">
        <f t="shared" si="129"/>
        <v>5.2273765996343695E-2</v>
      </c>
      <c r="L348" s="57"/>
      <c r="M348" s="53">
        <f t="shared" si="130"/>
        <v>-2.831806273200916E-2</v>
      </c>
      <c r="N348" s="70">
        <f t="shared" si="131"/>
        <v>-5.4235109743301278E-2</v>
      </c>
      <c r="O348" s="70">
        <f t="shared" si="132"/>
        <v>-7.2648157801282781E-2</v>
      </c>
      <c r="P348" s="70"/>
      <c r="Q348" s="12"/>
    </row>
    <row r="349" spans="1:17" x14ac:dyDescent="0.2">
      <c r="A349" s="8" t="s">
        <v>147</v>
      </c>
      <c r="B349" s="10">
        <f t="shared" si="129"/>
        <v>2.3422860712054966E-3</v>
      </c>
      <c r="C349" s="10">
        <f t="shared" si="129"/>
        <v>2.5850230228612972E-3</v>
      </c>
      <c r="D349" s="10">
        <f t="shared" si="129"/>
        <v>1.8920098966671518E-3</v>
      </c>
      <c r="E349" s="10">
        <f t="shared" si="129"/>
        <v>2.0286547483200205E-3</v>
      </c>
      <c r="F349" s="10">
        <f t="shared" si="129"/>
        <v>4.0853109041754281E-3</v>
      </c>
      <c r="G349" s="10">
        <f t="shared" si="129"/>
        <v>1.9175980714442253E-3</v>
      </c>
      <c r="H349" s="10">
        <f t="shared" si="129"/>
        <v>6.1750630371018372E-4</v>
      </c>
      <c r="I349" s="10">
        <f t="shared" si="129"/>
        <v>4.7100027173092602E-3</v>
      </c>
      <c r="J349" s="10">
        <f t="shared" si="129"/>
        <v>1.3450652917110352E-3</v>
      </c>
      <c r="K349" s="10">
        <f t="shared" si="129"/>
        <v>7.9981718464351009E-4</v>
      </c>
      <c r="L349" s="26"/>
      <c r="M349" s="24">
        <f t="shared" si="130"/>
        <v>-5.4524810706752511E-4</v>
      </c>
      <c r="N349" s="12">
        <f t="shared" si="131"/>
        <v>-1.1177808868007152E-3</v>
      </c>
      <c r="O349" s="12">
        <f t="shared" si="132"/>
        <v>-1.5424688865619865E-3</v>
      </c>
      <c r="P349" s="12"/>
      <c r="Q349" s="12"/>
    </row>
    <row r="350" spans="1:17" x14ac:dyDescent="0.2">
      <c r="A350" s="50" t="s">
        <v>34</v>
      </c>
      <c r="B350" s="112">
        <f t="shared" si="129"/>
        <v>2.4203622735790133E-3</v>
      </c>
      <c r="C350" s="112">
        <f t="shared" si="129"/>
        <v>3.2312787785766214E-4</v>
      </c>
      <c r="D350" s="112">
        <f t="shared" si="129"/>
        <v>8.7323533692330087E-4</v>
      </c>
      <c r="E350" s="112">
        <f t="shared" si="129"/>
        <v>0</v>
      </c>
      <c r="F350" s="112">
        <f t="shared" si="129"/>
        <v>1.0814058275758487E-3</v>
      </c>
      <c r="G350" s="112">
        <f t="shared" si="129"/>
        <v>0</v>
      </c>
      <c r="H350" s="112">
        <f t="shared" si="129"/>
        <v>3.0875315185509186E-4</v>
      </c>
      <c r="I350" s="112">
        <f t="shared" si="129"/>
        <v>7.2461580266296307E-4</v>
      </c>
      <c r="J350" s="112">
        <f t="shared" si="129"/>
        <v>6.725326458555176E-4</v>
      </c>
      <c r="K350" s="112">
        <f t="shared" si="129"/>
        <v>0</v>
      </c>
      <c r="L350" s="114"/>
      <c r="M350" s="53">
        <f t="shared" si="130"/>
        <v>-6.725326458555176E-4</v>
      </c>
      <c r="N350" s="70">
        <f t="shared" si="131"/>
        <v>0</v>
      </c>
      <c r="O350" s="70">
        <f t="shared" si="132"/>
        <v>-2.4203622735790133E-3</v>
      </c>
      <c r="P350" s="70"/>
      <c r="Q350" s="12"/>
    </row>
    <row r="351" spans="1:17" x14ac:dyDescent="0.2">
      <c r="A351" t="s">
        <v>96</v>
      </c>
      <c r="Q351" s="12"/>
    </row>
    <row r="352" spans="1:17" x14ac:dyDescent="0.2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2"/>
      <c r="N352" s="12"/>
      <c r="O352" s="12"/>
      <c r="P352" s="12"/>
      <c r="Q352" s="12"/>
    </row>
    <row r="353" spans="1:17" ht="18" x14ac:dyDescent="0.25">
      <c r="A353" s="1" t="s">
        <v>162</v>
      </c>
      <c r="B353" s="1"/>
      <c r="Q353" s="12"/>
    </row>
    <row r="354" spans="1:17" x14ac:dyDescent="0.2">
      <c r="A354" t="s">
        <v>149</v>
      </c>
      <c r="Q354" s="12"/>
    </row>
    <row r="355" spans="1:17" x14ac:dyDescent="0.2">
      <c r="A355" s="2"/>
      <c r="B355" s="3"/>
      <c r="C355" s="3" t="s">
        <v>115</v>
      </c>
      <c r="D355" s="3"/>
      <c r="E355" s="3"/>
      <c r="F355" s="3"/>
      <c r="G355" s="3"/>
      <c r="H355" s="3"/>
      <c r="I355" s="3"/>
      <c r="J355" s="3"/>
      <c r="K355" s="3"/>
      <c r="L355" s="74" t="s">
        <v>100</v>
      </c>
      <c r="M355" s="13" t="s">
        <v>101</v>
      </c>
      <c r="N355" s="3" t="s">
        <v>102</v>
      </c>
      <c r="O355" s="11"/>
      <c r="P355" s="13" t="s">
        <v>103</v>
      </c>
      <c r="Q355" s="12"/>
    </row>
    <row r="356" spans="1:17" x14ac:dyDescent="0.2">
      <c r="A356" s="4" t="s">
        <v>0</v>
      </c>
      <c r="B356" s="4">
        <v>2017</v>
      </c>
      <c r="C356" s="75">
        <v>2018</v>
      </c>
      <c r="D356" s="75">
        <v>2019</v>
      </c>
      <c r="E356" s="75">
        <v>2020</v>
      </c>
      <c r="F356" s="48" t="s">
        <v>95</v>
      </c>
      <c r="G356" s="75">
        <v>2022</v>
      </c>
      <c r="H356" s="75">
        <v>2023</v>
      </c>
      <c r="I356" s="75">
        <v>2024</v>
      </c>
      <c r="J356" s="75">
        <v>2025</v>
      </c>
      <c r="K356" s="75">
        <v>2026</v>
      </c>
      <c r="L356" s="20" t="s">
        <v>104</v>
      </c>
      <c r="M356" s="21"/>
      <c r="N356" s="22" t="s">
        <v>105</v>
      </c>
      <c r="O356" s="22" t="s">
        <v>106</v>
      </c>
      <c r="P356" s="75" t="s">
        <v>107</v>
      </c>
      <c r="Q356" s="12"/>
    </row>
    <row r="357" spans="1:17" x14ac:dyDescent="0.2">
      <c r="A357" s="72" t="s">
        <v>150</v>
      </c>
      <c r="B357" s="72">
        <v>282</v>
      </c>
      <c r="C357" s="115">
        <v>552</v>
      </c>
      <c r="D357" s="115">
        <v>860</v>
      </c>
      <c r="E357" s="115">
        <v>1036</v>
      </c>
      <c r="F357" s="95">
        <v>1058</v>
      </c>
      <c r="G357" s="95">
        <v>1037</v>
      </c>
      <c r="H357" s="95">
        <v>1156</v>
      </c>
      <c r="I357" s="95">
        <v>1277</v>
      </c>
      <c r="J357" s="95">
        <v>1417</v>
      </c>
      <c r="K357" s="116">
        <v>1372</v>
      </c>
      <c r="L357" s="117">
        <f>K357-J357</f>
        <v>-45</v>
      </c>
      <c r="M357" s="78">
        <f>(K357-J357)/J357</f>
        <v>-3.1757233592095979E-2</v>
      </c>
      <c r="N357" s="80">
        <f>IFERROR((K357-G357)/G357,"n/a")</f>
        <v>0.32304725168756027</v>
      </c>
      <c r="O357" s="80">
        <f>IFERROR((K357-B357)/B357,"n/a")</f>
        <v>3.8652482269503547</v>
      </c>
      <c r="P357" s="80"/>
      <c r="Q357" s="12"/>
    </row>
    <row r="358" spans="1:17" x14ac:dyDescent="0.2">
      <c r="A358" s="50" t="s">
        <v>151</v>
      </c>
      <c r="B358" s="68">
        <v>5.3999999999999999E-2</v>
      </c>
      <c r="C358" s="68">
        <v>0.11</v>
      </c>
      <c r="D358" s="68">
        <v>0.16300000000000001</v>
      </c>
      <c r="E358" s="68">
        <v>0.189</v>
      </c>
      <c r="F358" s="68">
        <v>0.19500000000000001</v>
      </c>
      <c r="G358" s="56">
        <v>0.182</v>
      </c>
      <c r="H358" s="56">
        <v>0.193</v>
      </c>
      <c r="I358" s="56">
        <v>0.219</v>
      </c>
      <c r="J358" s="56">
        <v>0.24099999999999999</v>
      </c>
      <c r="K358" s="56">
        <v>0.245</v>
      </c>
      <c r="L358" s="118"/>
      <c r="M358" s="53">
        <f>IFERROR((K358-J358),"n/a")</f>
        <v>4.0000000000000036E-3</v>
      </c>
      <c r="N358" s="54">
        <f>IFERROR((K358-G358)/G358,"n/a")</f>
        <v>0.34615384615384615</v>
      </c>
      <c r="O358" s="70">
        <f>IFERROR((K358-B358)/B358,"n/a")</f>
        <v>3.5370370370370372</v>
      </c>
      <c r="P358" s="87"/>
      <c r="Q358" s="12"/>
    </row>
    <row r="359" spans="1:17" x14ac:dyDescent="0.2">
      <c r="A359" s="8"/>
      <c r="B359" s="8"/>
      <c r="L359" s="119"/>
      <c r="M359" s="27"/>
      <c r="Q359" s="12"/>
    </row>
    <row r="360" spans="1:17" x14ac:dyDescent="0.2">
      <c r="A360" s="72" t="s">
        <v>152</v>
      </c>
      <c r="B360" s="72">
        <v>234</v>
      </c>
      <c r="C360" s="115">
        <v>430</v>
      </c>
      <c r="D360" s="115">
        <v>653</v>
      </c>
      <c r="E360" s="115">
        <v>767</v>
      </c>
      <c r="F360" s="95">
        <v>735</v>
      </c>
      <c r="G360" s="95">
        <v>719</v>
      </c>
      <c r="H360" s="95">
        <v>834</v>
      </c>
      <c r="I360" s="95">
        <v>957</v>
      </c>
      <c r="J360" s="95">
        <v>1052</v>
      </c>
      <c r="K360" s="95">
        <v>1005</v>
      </c>
      <c r="L360" s="120">
        <f>K360-J360</f>
        <v>-47</v>
      </c>
      <c r="M360" s="78">
        <f>IFERROR((K360-J360)/J360,"n/a")</f>
        <v>-4.467680608365019E-2</v>
      </c>
      <c r="N360" s="80">
        <f>IFERROR((K360-G360)/G360,"n/a")</f>
        <v>0.39777468706536856</v>
      </c>
      <c r="O360" s="80">
        <f>IFERROR((K360-B360)/B360,"n/a")</f>
        <v>3.2948717948717947</v>
      </c>
      <c r="P360" s="80"/>
      <c r="Q360" s="12"/>
    </row>
    <row r="361" spans="1:17" x14ac:dyDescent="0.2">
      <c r="A361" s="50" t="s">
        <v>48</v>
      </c>
      <c r="B361" s="50">
        <v>7</v>
      </c>
      <c r="C361" s="66">
        <v>13</v>
      </c>
      <c r="D361" s="66">
        <v>15</v>
      </c>
      <c r="E361" s="66">
        <v>12</v>
      </c>
      <c r="F361" s="55">
        <v>19</v>
      </c>
      <c r="G361" s="55">
        <v>31</v>
      </c>
      <c r="H361" s="55">
        <v>50</v>
      </c>
      <c r="I361" s="55">
        <v>58</v>
      </c>
      <c r="J361" s="55">
        <v>65</v>
      </c>
      <c r="K361" s="121">
        <v>53</v>
      </c>
      <c r="L361" s="118">
        <f t="shared" ref="L361:L365" si="133">K361-J361</f>
        <v>-12</v>
      </c>
      <c r="M361" s="53">
        <f t="shared" ref="M361:M365" si="134">IFERROR((K361-J361)/J361,"n/a")</f>
        <v>-0.18461538461538463</v>
      </c>
      <c r="N361" s="54">
        <f>IFERROR((K361-G361)/G361,"n/a")</f>
        <v>0.70967741935483875</v>
      </c>
      <c r="O361" s="70">
        <f>IFERROR((K361-B361)/B361,"n/a")</f>
        <v>6.5714285714285712</v>
      </c>
      <c r="P361" s="87"/>
      <c r="Q361" s="12"/>
    </row>
    <row r="362" spans="1:17" x14ac:dyDescent="0.2">
      <c r="A362" s="8" t="s">
        <v>153</v>
      </c>
      <c r="B362" s="8">
        <v>10</v>
      </c>
      <c r="C362" s="38">
        <v>33</v>
      </c>
      <c r="D362" s="38">
        <v>40</v>
      </c>
      <c r="E362" s="38">
        <v>38</v>
      </c>
      <c r="F362" s="45">
        <v>41</v>
      </c>
      <c r="G362" s="45">
        <v>47</v>
      </c>
      <c r="H362" s="45">
        <v>63</v>
      </c>
      <c r="I362" s="45">
        <v>87</v>
      </c>
      <c r="J362" s="45">
        <v>88</v>
      </c>
      <c r="K362" s="49">
        <v>99</v>
      </c>
      <c r="L362" s="122">
        <f t="shared" si="133"/>
        <v>11</v>
      </c>
      <c r="M362" s="24">
        <f t="shared" si="134"/>
        <v>0.125</v>
      </c>
      <c r="N362" s="12">
        <f t="shared" ref="N362:N365" si="135">IFERROR((K362-G362)/G362,"n/a")</f>
        <v>1.1063829787234043</v>
      </c>
      <c r="O362" s="12">
        <f t="shared" ref="O362:O365" si="136">IFERROR((K362-B362)/B362,"n/a")</f>
        <v>8.9</v>
      </c>
      <c r="P362" s="80"/>
      <c r="Q362" s="12"/>
    </row>
    <row r="363" spans="1:17" x14ac:dyDescent="0.2">
      <c r="A363" s="50" t="s">
        <v>154</v>
      </c>
      <c r="B363" s="50">
        <v>41</v>
      </c>
      <c r="C363" s="66">
        <v>71</v>
      </c>
      <c r="D363" s="66">
        <v>120</v>
      </c>
      <c r="E363" s="66">
        <v>139</v>
      </c>
      <c r="F363" s="55">
        <v>124</v>
      </c>
      <c r="G363" s="55">
        <v>140</v>
      </c>
      <c r="H363" s="55">
        <v>170</v>
      </c>
      <c r="I363" s="55">
        <v>173</v>
      </c>
      <c r="J363" s="55">
        <v>217</v>
      </c>
      <c r="K363" s="121">
        <v>185</v>
      </c>
      <c r="L363" s="118">
        <f t="shared" si="133"/>
        <v>-32</v>
      </c>
      <c r="M363" s="53">
        <f t="shared" si="134"/>
        <v>-0.14746543778801843</v>
      </c>
      <c r="N363" s="54">
        <f t="shared" si="135"/>
        <v>0.32142857142857145</v>
      </c>
      <c r="O363" s="70">
        <f t="shared" si="136"/>
        <v>3.5121951219512195</v>
      </c>
      <c r="P363" s="87"/>
      <c r="Q363" s="12"/>
    </row>
    <row r="364" spans="1:17" x14ac:dyDescent="0.2">
      <c r="A364" s="8" t="s">
        <v>155</v>
      </c>
      <c r="B364" s="8">
        <v>176</v>
      </c>
      <c r="C364" s="38">
        <v>313</v>
      </c>
      <c r="D364" s="38">
        <v>478</v>
      </c>
      <c r="E364" s="38">
        <v>578</v>
      </c>
      <c r="F364" s="45">
        <v>551</v>
      </c>
      <c r="G364" s="45">
        <v>501</v>
      </c>
      <c r="H364" s="45">
        <v>551</v>
      </c>
      <c r="I364" s="45">
        <v>639</v>
      </c>
      <c r="J364" s="45">
        <v>682</v>
      </c>
      <c r="K364" s="49">
        <v>667</v>
      </c>
      <c r="L364" s="122">
        <f t="shared" si="133"/>
        <v>-15</v>
      </c>
      <c r="M364" s="24">
        <f t="shared" si="134"/>
        <v>-2.1994134897360705E-2</v>
      </c>
      <c r="N364" s="12">
        <f t="shared" si="135"/>
        <v>0.33133732534930138</v>
      </c>
      <c r="O364" s="12">
        <f t="shared" si="136"/>
        <v>2.7897727272727271</v>
      </c>
      <c r="P364" s="80"/>
      <c r="Q364" s="12"/>
    </row>
    <row r="365" spans="1:17" x14ac:dyDescent="0.2">
      <c r="A365" s="50" t="s">
        <v>156</v>
      </c>
      <c r="B365" s="50">
        <v>48</v>
      </c>
      <c r="C365" s="66">
        <v>122</v>
      </c>
      <c r="D365" s="66">
        <v>207</v>
      </c>
      <c r="E365" s="66">
        <v>269</v>
      </c>
      <c r="F365" s="55">
        <v>323</v>
      </c>
      <c r="G365" s="55">
        <v>318</v>
      </c>
      <c r="H365" s="55">
        <v>322</v>
      </c>
      <c r="I365" s="55">
        <v>320</v>
      </c>
      <c r="J365" s="55">
        <v>365</v>
      </c>
      <c r="K365" s="121">
        <v>367</v>
      </c>
      <c r="L365" s="118">
        <f t="shared" si="133"/>
        <v>2</v>
      </c>
      <c r="M365" s="53">
        <f t="shared" si="134"/>
        <v>5.4794520547945206E-3</v>
      </c>
      <c r="N365" s="54">
        <f t="shared" si="135"/>
        <v>0.1540880503144654</v>
      </c>
      <c r="O365" s="70">
        <f t="shared" si="136"/>
        <v>6.645833333333333</v>
      </c>
      <c r="P365" s="87"/>
      <c r="Q365" s="12"/>
    </row>
    <row r="366" spans="1:17" x14ac:dyDescent="0.2">
      <c r="A366" s="8"/>
      <c r="B366" s="8"/>
      <c r="C366" s="38"/>
      <c r="D366" s="38"/>
      <c r="E366" s="38"/>
      <c r="F366" s="37"/>
      <c r="G366" s="45"/>
      <c r="H366" s="45"/>
      <c r="I366" s="45"/>
      <c r="J366" s="45"/>
      <c r="K366" s="49"/>
      <c r="L366" s="108"/>
      <c r="M366" s="24"/>
      <c r="N366" s="12"/>
      <c r="O366" s="12"/>
      <c r="P366" s="12"/>
      <c r="Q366" s="12"/>
    </row>
    <row r="367" spans="1:17" x14ac:dyDescent="0.2">
      <c r="A367" s="8" t="s">
        <v>157</v>
      </c>
      <c r="B367" s="37">
        <v>6.4000000000000001E-2</v>
      </c>
      <c r="C367" s="37">
        <v>0.12</v>
      </c>
      <c r="D367" s="37">
        <v>0.17799999999999999</v>
      </c>
      <c r="E367" s="37">
        <v>0.19600000000000001</v>
      </c>
      <c r="F367" s="37">
        <v>0.20399999999999999</v>
      </c>
      <c r="G367" s="10">
        <v>0.19800000000000001</v>
      </c>
      <c r="H367" s="10">
        <v>0.22500000000000001</v>
      </c>
      <c r="I367" s="10">
        <v>0.24099999999999999</v>
      </c>
      <c r="J367" s="10">
        <v>0.27300000000000002</v>
      </c>
      <c r="K367" s="10">
        <v>0.27500000000000002</v>
      </c>
      <c r="L367" s="108"/>
      <c r="M367" s="24">
        <f>IFERROR((K367-J367),"n/a")</f>
        <v>2.0000000000000018E-3</v>
      </c>
      <c r="N367" s="12">
        <f>IFERROR((K367-C367),"n/a")</f>
        <v>0.15500000000000003</v>
      </c>
      <c r="O367" s="12">
        <f>IFERROR((K367-D367),"n/a")</f>
        <v>9.7000000000000031E-2</v>
      </c>
      <c r="P367" s="12"/>
      <c r="Q367" s="12"/>
    </row>
    <row r="368" spans="1:17" x14ac:dyDescent="0.2">
      <c r="A368" s="50" t="s">
        <v>48</v>
      </c>
      <c r="B368" s="68">
        <v>3.5999999999999997E-2</v>
      </c>
      <c r="C368" s="68">
        <v>8.2000000000000003E-2</v>
      </c>
      <c r="D368" s="68">
        <v>9.6000000000000002E-2</v>
      </c>
      <c r="E368" s="68">
        <v>7.8E-2</v>
      </c>
      <c r="F368" s="68">
        <v>0.122</v>
      </c>
      <c r="G368" s="56">
        <v>0.159</v>
      </c>
      <c r="H368" s="56">
        <v>0.249</v>
      </c>
      <c r="I368" s="56">
        <v>0.249</v>
      </c>
      <c r="J368" s="56">
        <v>0.28000000000000003</v>
      </c>
      <c r="K368" s="56">
        <v>0.312</v>
      </c>
      <c r="L368" s="123"/>
      <c r="M368" s="53">
        <f t="shared" ref="M368:M372" si="137">IFERROR((K368-J368),"n/a")</f>
        <v>3.1999999999999973E-2</v>
      </c>
      <c r="N368" s="54">
        <f t="shared" ref="N368:N372" si="138">IFERROR((K368-C368),"n/a")</f>
        <v>0.22999999999999998</v>
      </c>
      <c r="O368" s="70">
        <f t="shared" ref="O368:O372" si="139">IFERROR((K368-D368),"n/a")</f>
        <v>0.216</v>
      </c>
      <c r="P368" s="70"/>
      <c r="Q368" s="12"/>
    </row>
    <row r="369" spans="1:17" x14ac:dyDescent="0.2">
      <c r="A369" s="8" t="s">
        <v>153</v>
      </c>
      <c r="B369" s="37">
        <v>2.1999999999999999E-2</v>
      </c>
      <c r="C369" s="37">
        <v>7.6999999999999999E-2</v>
      </c>
      <c r="D369" s="37">
        <v>0.09</v>
      </c>
      <c r="E369" s="37">
        <v>7.6999999999999999E-2</v>
      </c>
      <c r="F369" s="37">
        <v>9.0999999999999998E-2</v>
      </c>
      <c r="G369" s="10">
        <v>9.4E-2</v>
      </c>
      <c r="H369" s="10">
        <v>0.13100000000000001</v>
      </c>
      <c r="I369" s="10">
        <v>0.154</v>
      </c>
      <c r="J369" s="10">
        <v>0.16</v>
      </c>
      <c r="K369" s="10">
        <v>0.182</v>
      </c>
      <c r="L369" s="108"/>
      <c r="M369" s="24">
        <f t="shared" si="137"/>
        <v>2.1999999999999992E-2</v>
      </c>
      <c r="N369" s="12">
        <f t="shared" si="138"/>
        <v>0.105</v>
      </c>
      <c r="O369" s="12">
        <f t="shared" si="139"/>
        <v>9.1999999999999998E-2</v>
      </c>
      <c r="P369" s="12"/>
      <c r="Q369" s="12"/>
    </row>
    <row r="370" spans="1:17" x14ac:dyDescent="0.2">
      <c r="A370" s="50" t="s">
        <v>154</v>
      </c>
      <c r="B370" s="68">
        <v>5.0999999999999997E-2</v>
      </c>
      <c r="C370" s="68">
        <v>8.6999999999999994E-2</v>
      </c>
      <c r="D370" s="68">
        <v>0.14199999999999999</v>
      </c>
      <c r="E370" s="68">
        <v>0.155</v>
      </c>
      <c r="F370" s="68">
        <v>0.14499999999999999</v>
      </c>
      <c r="G370" s="56">
        <v>0.16900000000000001</v>
      </c>
      <c r="H370" s="56">
        <v>0.186</v>
      </c>
      <c r="I370" s="56">
        <v>0.186</v>
      </c>
      <c r="J370" s="56">
        <v>0.23499999999999999</v>
      </c>
      <c r="K370" s="56">
        <v>0.20899999999999999</v>
      </c>
      <c r="L370" s="123"/>
      <c r="M370" s="53">
        <f t="shared" si="137"/>
        <v>-2.5999999999999995E-2</v>
      </c>
      <c r="N370" s="54">
        <f t="shared" si="138"/>
        <v>0.122</v>
      </c>
      <c r="O370" s="70">
        <f t="shared" si="139"/>
        <v>6.7000000000000004E-2</v>
      </c>
      <c r="P370" s="70"/>
      <c r="Q370" s="12"/>
    </row>
    <row r="371" spans="1:17" x14ac:dyDescent="0.2">
      <c r="A371" s="8" t="s">
        <v>155</v>
      </c>
      <c r="B371" s="37">
        <v>7.9000000000000001E-2</v>
      </c>
      <c r="C371" s="37">
        <v>0.14399999999999999</v>
      </c>
      <c r="D371" s="37">
        <v>0.215</v>
      </c>
      <c r="E371" s="37">
        <v>0.24299999999999999</v>
      </c>
      <c r="F371" s="37">
        <v>0.25700000000000001</v>
      </c>
      <c r="G371" s="10">
        <v>0.23899999999999999</v>
      </c>
      <c r="H371" s="10">
        <v>0.26200000000000001</v>
      </c>
      <c r="I371" s="10">
        <v>0.28499999999999998</v>
      </c>
      <c r="J371" s="10">
        <v>0.318</v>
      </c>
      <c r="K371" s="10">
        <v>0.32500000000000001</v>
      </c>
      <c r="L371" s="108"/>
      <c r="M371" s="24">
        <f t="shared" si="137"/>
        <v>7.0000000000000062E-3</v>
      </c>
      <c r="N371" s="12">
        <f t="shared" si="138"/>
        <v>0.18100000000000002</v>
      </c>
      <c r="O371" s="12">
        <f t="shared" si="139"/>
        <v>0.11000000000000001</v>
      </c>
      <c r="P371" s="12"/>
      <c r="Q371" s="12"/>
    </row>
    <row r="372" spans="1:17" x14ac:dyDescent="0.2">
      <c r="A372" s="50" t="s">
        <v>158</v>
      </c>
      <c r="B372" s="68">
        <v>3.6999999999999998E-2</v>
      </c>
      <c r="C372" s="68">
        <v>0.1</v>
      </c>
      <c r="D372" s="68">
        <v>0.14599999999999999</v>
      </c>
      <c r="E372" s="68">
        <v>0.187</v>
      </c>
      <c r="F372" s="68">
        <v>0.19</v>
      </c>
      <c r="G372" s="56">
        <v>0.16600000000000001</v>
      </c>
      <c r="H372" s="56">
        <v>0.153</v>
      </c>
      <c r="I372" s="56">
        <v>0.189</v>
      </c>
      <c r="J372" s="56">
        <v>0.19900000000000001</v>
      </c>
      <c r="K372" s="56">
        <v>0.20799999999999999</v>
      </c>
      <c r="L372" s="123"/>
      <c r="M372" s="53">
        <f t="shared" si="137"/>
        <v>8.9999999999999802E-3</v>
      </c>
      <c r="N372" s="54">
        <f t="shared" si="138"/>
        <v>0.10799999999999998</v>
      </c>
      <c r="O372" s="70">
        <f t="shared" si="139"/>
        <v>6.2E-2</v>
      </c>
      <c r="P372" s="70"/>
      <c r="Q372" s="12"/>
    </row>
    <row r="373" spans="1:17" x14ac:dyDescent="0.2">
      <c r="A373" s="8"/>
      <c r="B373" s="8"/>
      <c r="C373" s="37"/>
      <c r="D373" s="37"/>
      <c r="E373" s="38"/>
      <c r="F373" s="37"/>
      <c r="G373" s="10"/>
      <c r="H373" s="10"/>
      <c r="I373" s="10"/>
      <c r="J373" s="10"/>
      <c r="K373" s="10"/>
      <c r="L373" s="108"/>
      <c r="M373" s="24"/>
      <c r="N373" s="12"/>
      <c r="O373" s="12"/>
      <c r="P373" s="12"/>
      <c r="Q373" s="12"/>
    </row>
    <row r="374" spans="1:17" x14ac:dyDescent="0.2">
      <c r="A374" s="8" t="s">
        <v>159</v>
      </c>
      <c r="B374" s="9">
        <f t="shared" ref="B374:J374" si="140">SUM(B375:B376)</f>
        <v>1</v>
      </c>
      <c r="C374" s="9">
        <f t="shared" si="140"/>
        <v>1</v>
      </c>
      <c r="D374" s="9">
        <f t="shared" si="140"/>
        <v>1</v>
      </c>
      <c r="E374" s="9">
        <f t="shared" si="140"/>
        <v>1</v>
      </c>
      <c r="F374" s="9">
        <f t="shared" si="140"/>
        <v>1</v>
      </c>
      <c r="G374" s="9">
        <f t="shared" si="140"/>
        <v>1</v>
      </c>
      <c r="H374" s="9">
        <f t="shared" si="140"/>
        <v>1</v>
      </c>
      <c r="I374" s="9">
        <f t="shared" si="140"/>
        <v>1</v>
      </c>
      <c r="J374" s="9">
        <f t="shared" si="140"/>
        <v>1</v>
      </c>
      <c r="K374" s="9">
        <f>SUM(K375:K376)</f>
        <v>1</v>
      </c>
      <c r="L374" s="124"/>
      <c r="M374" s="27"/>
      <c r="Q374" s="12"/>
    </row>
    <row r="375" spans="1:17" x14ac:dyDescent="0.2">
      <c r="A375" s="8" t="s">
        <v>108</v>
      </c>
      <c r="B375" s="10">
        <f t="shared" ref="B375:F375" si="141">B360/B357</f>
        <v>0.82978723404255317</v>
      </c>
      <c r="C375" s="10">
        <f t="shared" si="141"/>
        <v>0.77898550724637683</v>
      </c>
      <c r="D375" s="10">
        <f t="shared" si="141"/>
        <v>0.75930232558139532</v>
      </c>
      <c r="E375" s="10">
        <f t="shared" si="141"/>
        <v>0.74034749034749037</v>
      </c>
      <c r="F375" s="10">
        <f t="shared" si="141"/>
        <v>0.69470699432892247</v>
      </c>
      <c r="G375" s="10">
        <f>G360/G357</f>
        <v>0.69334619093539052</v>
      </c>
      <c r="H375" s="10">
        <f>H360/H357</f>
        <v>0.72145328719723179</v>
      </c>
      <c r="I375" s="10">
        <f>I360/I357</f>
        <v>0.74941268598277211</v>
      </c>
      <c r="J375" s="10">
        <f>J360/J357</f>
        <v>0.74241354975299934</v>
      </c>
      <c r="K375" s="10">
        <f>K360/K357</f>
        <v>0.73250728862973757</v>
      </c>
      <c r="L375" s="108"/>
      <c r="M375" s="24">
        <f>IFERROR((K375-J375),"n/a")</f>
        <v>-9.9062611232617614E-3</v>
      </c>
      <c r="N375" s="12">
        <f>IFERROR((K375-C375),"n/a")</f>
        <v>-4.6478218616639255E-2</v>
      </c>
      <c r="O375" s="12">
        <f>IFERROR((K375-D375),"n/a")</f>
        <v>-2.6795036951657747E-2</v>
      </c>
      <c r="P375" s="12"/>
      <c r="Q375" s="12"/>
    </row>
    <row r="376" spans="1:17" x14ac:dyDescent="0.2">
      <c r="A376" s="50" t="s">
        <v>109</v>
      </c>
      <c r="B376" s="56">
        <f t="shared" ref="B376:F376" si="142">B365/B357</f>
        <v>0.1702127659574468</v>
      </c>
      <c r="C376" s="56">
        <f t="shared" si="142"/>
        <v>0.2210144927536232</v>
      </c>
      <c r="D376" s="56">
        <f t="shared" si="142"/>
        <v>0.24069767441860465</v>
      </c>
      <c r="E376" s="56">
        <f t="shared" si="142"/>
        <v>0.25965250965250963</v>
      </c>
      <c r="F376" s="56">
        <f t="shared" si="142"/>
        <v>0.30529300567107748</v>
      </c>
      <c r="G376" s="56">
        <f>G365/G357</f>
        <v>0.30665380906460943</v>
      </c>
      <c r="H376" s="56">
        <f>H365/H357</f>
        <v>0.27854671280276816</v>
      </c>
      <c r="I376" s="56">
        <f>I365/I357</f>
        <v>0.25058731401722789</v>
      </c>
      <c r="J376" s="56">
        <f>J365/J357</f>
        <v>0.25758645024700072</v>
      </c>
      <c r="K376" s="56">
        <f>K365/K357</f>
        <v>0.26749271137026237</v>
      </c>
      <c r="L376" s="123"/>
      <c r="M376" s="53">
        <f>IFERROR((K376-J376),"n/a")</f>
        <v>9.9062611232616504E-3</v>
      </c>
      <c r="N376" s="54">
        <f>IFERROR((K376-C376),"n/a")</f>
        <v>4.6478218616639172E-2</v>
      </c>
      <c r="O376" s="70">
        <f>IFERROR((K376-D376),"n/a")</f>
        <v>2.6795036951657719E-2</v>
      </c>
      <c r="P376" s="70"/>
      <c r="Q376" s="12"/>
    </row>
    <row r="377" spans="1:17" x14ac:dyDescent="0.2">
      <c r="A377" s="8"/>
      <c r="B377" s="8"/>
      <c r="C377" s="37"/>
      <c r="D377" s="37"/>
      <c r="E377" s="38"/>
      <c r="F377" s="37"/>
      <c r="G377" s="10"/>
      <c r="H377" s="10"/>
      <c r="I377" s="10"/>
      <c r="J377" s="10"/>
      <c r="K377" s="10"/>
      <c r="L377" s="108"/>
      <c r="M377" s="24"/>
      <c r="N377" s="12"/>
      <c r="O377" s="12"/>
      <c r="P377" s="12"/>
      <c r="Q377" s="12"/>
    </row>
    <row r="378" spans="1:17" x14ac:dyDescent="0.2">
      <c r="A378" s="8" t="s">
        <v>160</v>
      </c>
      <c r="B378" s="8"/>
      <c r="C378" s="37"/>
      <c r="D378" s="37"/>
      <c r="E378" s="38"/>
      <c r="F378" s="37"/>
      <c r="G378" s="10"/>
      <c r="H378" s="10"/>
      <c r="I378" s="10"/>
      <c r="J378" s="10"/>
      <c r="L378" s="124"/>
      <c r="M378" s="27"/>
      <c r="Q378" s="12"/>
    </row>
    <row r="379" spans="1:17" x14ac:dyDescent="0.2">
      <c r="A379" s="8" t="s">
        <v>161</v>
      </c>
      <c r="B379" s="9">
        <f t="shared" ref="B379:K379" si="143">SUM(B380:B383)</f>
        <v>1</v>
      </c>
      <c r="C379" s="9">
        <f t="shared" si="143"/>
        <v>1</v>
      </c>
      <c r="D379" s="9">
        <f t="shared" si="143"/>
        <v>1</v>
      </c>
      <c r="E379" s="9">
        <f t="shared" si="143"/>
        <v>1</v>
      </c>
      <c r="F379" s="9">
        <f t="shared" si="143"/>
        <v>1</v>
      </c>
      <c r="G379" s="9">
        <f t="shared" si="143"/>
        <v>1</v>
      </c>
      <c r="H379" s="9">
        <f t="shared" si="143"/>
        <v>1</v>
      </c>
      <c r="I379" s="9">
        <f t="shared" si="143"/>
        <v>1</v>
      </c>
      <c r="J379" s="9">
        <f t="shared" si="143"/>
        <v>1</v>
      </c>
      <c r="K379" s="9">
        <f t="shared" si="143"/>
        <v>0.99900497512437814</v>
      </c>
      <c r="L379" s="124"/>
      <c r="M379" s="27"/>
      <c r="Q379" s="12"/>
    </row>
    <row r="380" spans="1:17" x14ac:dyDescent="0.2">
      <c r="A380" s="50" t="s">
        <v>48</v>
      </c>
      <c r="B380" s="56">
        <f t="shared" ref="B380:K380" si="144">B361/B360</f>
        <v>2.9914529914529916E-2</v>
      </c>
      <c r="C380" s="56">
        <f t="shared" si="144"/>
        <v>3.0232558139534883E-2</v>
      </c>
      <c r="D380" s="56">
        <f t="shared" si="144"/>
        <v>2.2970903522205207E-2</v>
      </c>
      <c r="E380" s="56">
        <f t="shared" si="144"/>
        <v>1.5645371577574969E-2</v>
      </c>
      <c r="F380" s="56">
        <f t="shared" si="144"/>
        <v>2.5850340136054421E-2</v>
      </c>
      <c r="G380" s="56">
        <f t="shared" si="144"/>
        <v>4.3115438108484005E-2</v>
      </c>
      <c r="H380" s="56">
        <f t="shared" si="144"/>
        <v>5.9952038369304558E-2</v>
      </c>
      <c r="I380" s="56">
        <f t="shared" si="144"/>
        <v>6.0606060606060608E-2</v>
      </c>
      <c r="J380" s="56">
        <f t="shared" si="144"/>
        <v>6.1787072243346008E-2</v>
      </c>
      <c r="K380" s="56">
        <f t="shared" si="144"/>
        <v>5.2736318407960198E-2</v>
      </c>
      <c r="L380" s="123"/>
      <c r="M380" s="53">
        <f>IFERROR((K380-J380),"n/a")</f>
        <v>-9.0507538353858108E-3</v>
      </c>
      <c r="N380" s="54">
        <f>IFERROR((K380-C380),"n/a")</f>
        <v>2.2503760268425314E-2</v>
      </c>
      <c r="O380" s="54">
        <f>IFERROR((K380-D380),"n/a")</f>
        <v>2.9765414885754991E-2</v>
      </c>
      <c r="P380" s="54"/>
      <c r="Q380" s="12"/>
    </row>
    <row r="381" spans="1:17" x14ac:dyDescent="0.2">
      <c r="A381" s="8" t="s">
        <v>153</v>
      </c>
      <c r="B381" s="10">
        <f t="shared" ref="B381:K381" si="145">B362/B360</f>
        <v>4.2735042735042736E-2</v>
      </c>
      <c r="C381" s="10">
        <f t="shared" si="145"/>
        <v>7.6744186046511634E-2</v>
      </c>
      <c r="D381" s="10">
        <f t="shared" si="145"/>
        <v>6.1255742725880552E-2</v>
      </c>
      <c r="E381" s="10">
        <f t="shared" si="145"/>
        <v>4.9543676662320728E-2</v>
      </c>
      <c r="F381" s="10">
        <f t="shared" si="145"/>
        <v>5.5782312925170066E-2</v>
      </c>
      <c r="G381" s="10">
        <f t="shared" si="145"/>
        <v>6.5368567454798326E-2</v>
      </c>
      <c r="H381" s="10">
        <f t="shared" si="145"/>
        <v>7.5539568345323743E-2</v>
      </c>
      <c r="I381" s="10">
        <f t="shared" si="145"/>
        <v>9.0909090909090912E-2</v>
      </c>
      <c r="J381" s="10">
        <f t="shared" si="145"/>
        <v>8.3650190114068435E-2</v>
      </c>
      <c r="K381" s="10">
        <f t="shared" si="145"/>
        <v>9.8507462686567168E-2</v>
      </c>
      <c r="L381" s="108"/>
      <c r="M381" s="24">
        <f t="shared" ref="M381:M383" si="146">IFERROR((K381-J381),"n/a")</f>
        <v>1.4857272572498734E-2</v>
      </c>
      <c r="N381" s="12">
        <f t="shared" ref="N381:N383" si="147">IFERROR((K381-C381),"n/a")</f>
        <v>2.1763276640055534E-2</v>
      </c>
      <c r="O381" s="12">
        <f t="shared" ref="O381:O383" si="148">IFERROR((K381-D381),"n/a")</f>
        <v>3.7251719960686616E-2</v>
      </c>
      <c r="P381" s="12"/>
      <c r="Q381" s="12"/>
    </row>
    <row r="382" spans="1:17" x14ac:dyDescent="0.2">
      <c r="A382" s="50" t="s">
        <v>154</v>
      </c>
      <c r="B382" s="56">
        <f t="shared" ref="B382:K382" si="149">B363/B360</f>
        <v>0.1752136752136752</v>
      </c>
      <c r="C382" s="56">
        <f t="shared" si="149"/>
        <v>0.16511627906976745</v>
      </c>
      <c r="D382" s="56">
        <f t="shared" si="149"/>
        <v>0.18376722817764166</v>
      </c>
      <c r="E382" s="56">
        <f t="shared" si="149"/>
        <v>0.18122555410691005</v>
      </c>
      <c r="F382" s="56">
        <f t="shared" si="149"/>
        <v>0.16870748299319727</v>
      </c>
      <c r="G382" s="56">
        <f t="shared" si="149"/>
        <v>0.19471488178025034</v>
      </c>
      <c r="H382" s="56">
        <f t="shared" si="149"/>
        <v>0.2038369304556355</v>
      </c>
      <c r="I382" s="56">
        <f t="shared" si="149"/>
        <v>0.18077324973876699</v>
      </c>
      <c r="J382" s="56">
        <f t="shared" si="149"/>
        <v>0.20627376425855512</v>
      </c>
      <c r="K382" s="56">
        <f t="shared" si="149"/>
        <v>0.18407960199004975</v>
      </c>
      <c r="L382" s="123"/>
      <c r="M382" s="53">
        <f t="shared" si="146"/>
        <v>-2.2194162268505374E-2</v>
      </c>
      <c r="N382" s="54">
        <f t="shared" si="147"/>
        <v>1.8963322920282299E-2</v>
      </c>
      <c r="O382" s="54">
        <f t="shared" si="148"/>
        <v>3.1237381240808992E-4</v>
      </c>
      <c r="P382" s="54"/>
      <c r="Q382" s="12"/>
    </row>
    <row r="383" spans="1:17" x14ac:dyDescent="0.2">
      <c r="A383" s="8" t="s">
        <v>155</v>
      </c>
      <c r="B383" s="10">
        <f t="shared" ref="B383:K383" si="150">B364/B360</f>
        <v>0.75213675213675213</v>
      </c>
      <c r="C383" s="10">
        <f t="shared" si="150"/>
        <v>0.72790697674418603</v>
      </c>
      <c r="D383" s="10">
        <f t="shared" si="150"/>
        <v>0.73200612557427258</v>
      </c>
      <c r="E383" s="10">
        <f t="shared" si="150"/>
        <v>0.75358539765319421</v>
      </c>
      <c r="F383" s="10">
        <f t="shared" si="150"/>
        <v>0.74965986394557826</v>
      </c>
      <c r="G383" s="10">
        <f t="shared" si="150"/>
        <v>0.69680111265646727</v>
      </c>
      <c r="H383" s="10">
        <f t="shared" si="150"/>
        <v>0.66067146282973621</v>
      </c>
      <c r="I383" s="10">
        <f t="shared" si="150"/>
        <v>0.66771159874608155</v>
      </c>
      <c r="J383" s="10">
        <f t="shared" si="150"/>
        <v>0.64828897338403046</v>
      </c>
      <c r="K383" s="10">
        <f t="shared" si="150"/>
        <v>0.66368159203980104</v>
      </c>
      <c r="L383" s="108"/>
      <c r="M383" s="24">
        <f t="shared" si="146"/>
        <v>1.5392618655770574E-2</v>
      </c>
      <c r="N383" s="12">
        <f t="shared" si="147"/>
        <v>-6.4225384704384991E-2</v>
      </c>
      <c r="O383" s="12">
        <f t="shared" si="148"/>
        <v>-6.8324533534471543E-2</v>
      </c>
      <c r="P383" s="12"/>
      <c r="Q383" s="12"/>
    </row>
    <row r="384" spans="1:17" x14ac:dyDescent="0.2">
      <c r="A384" t="s">
        <v>96</v>
      </c>
      <c r="Q384" s="12"/>
    </row>
    <row r="385" spans="1:17" x14ac:dyDescent="0.2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2"/>
      <c r="N385" s="12"/>
      <c r="O385" s="12"/>
      <c r="P385" s="12"/>
      <c r="Q385" s="12"/>
    </row>
    <row r="386" spans="1:17" ht="18" x14ac:dyDescent="0.25">
      <c r="A386" s="1" t="s">
        <v>167</v>
      </c>
      <c r="B386" s="1"/>
    </row>
    <row r="388" spans="1:17" x14ac:dyDescent="0.2">
      <c r="A388" s="2"/>
      <c r="B388" s="3"/>
      <c r="C388" s="3" t="s">
        <v>115</v>
      </c>
      <c r="D388" s="3"/>
      <c r="E388" s="3"/>
      <c r="F388" s="3"/>
      <c r="G388" s="3"/>
      <c r="H388" s="3"/>
      <c r="I388" s="3"/>
      <c r="J388" s="3"/>
      <c r="K388" s="3"/>
      <c r="L388" s="74" t="s">
        <v>100</v>
      </c>
      <c r="M388" s="13" t="s">
        <v>101</v>
      </c>
      <c r="N388" s="3" t="s">
        <v>102</v>
      </c>
      <c r="O388" s="11"/>
      <c r="P388" s="13" t="s">
        <v>103</v>
      </c>
    </row>
    <row r="389" spans="1:17" x14ac:dyDescent="0.2">
      <c r="A389" s="4" t="s">
        <v>0</v>
      </c>
      <c r="B389" s="4">
        <v>2017</v>
      </c>
      <c r="C389" s="75">
        <v>2018</v>
      </c>
      <c r="D389" s="75">
        <v>2019</v>
      </c>
      <c r="E389" s="75">
        <v>2020</v>
      </c>
      <c r="F389" s="48" t="s">
        <v>95</v>
      </c>
      <c r="G389" s="75">
        <v>2022</v>
      </c>
      <c r="H389" s="75">
        <v>2023</v>
      </c>
      <c r="I389" s="75">
        <v>2024</v>
      </c>
      <c r="J389" s="75">
        <v>2025</v>
      </c>
      <c r="K389" s="75">
        <v>2026</v>
      </c>
      <c r="L389" s="20" t="s">
        <v>104</v>
      </c>
      <c r="M389" s="21"/>
      <c r="N389" s="22" t="s">
        <v>105</v>
      </c>
      <c r="O389" s="22" t="s">
        <v>106</v>
      </c>
      <c r="P389" s="75" t="s">
        <v>107</v>
      </c>
    </row>
    <row r="390" spans="1:17" x14ac:dyDescent="0.2">
      <c r="A390" s="2" t="s">
        <v>239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8"/>
      <c r="M390" s="29"/>
      <c r="N390" s="13"/>
      <c r="O390" s="13"/>
      <c r="P390" s="13"/>
    </row>
    <row r="391" spans="1:17" x14ac:dyDescent="0.2">
      <c r="A391" s="106" t="s">
        <v>44</v>
      </c>
      <c r="B391" s="105">
        <v>26.23</v>
      </c>
      <c r="C391" s="105">
        <v>26.31</v>
      </c>
      <c r="D391" s="105">
        <v>26.7</v>
      </c>
      <c r="E391" s="105">
        <v>26.37</v>
      </c>
      <c r="F391" s="105">
        <v>27.12</v>
      </c>
      <c r="G391" s="105">
        <v>27.08</v>
      </c>
      <c r="H391" s="105">
        <v>27.46</v>
      </c>
      <c r="I391" s="105">
        <v>27.36</v>
      </c>
      <c r="J391" s="105">
        <v>27.94</v>
      </c>
      <c r="K391" s="105">
        <v>27.76</v>
      </c>
      <c r="L391" s="125">
        <f>K391-J391</f>
        <v>-0.17999999999999972</v>
      </c>
      <c r="M391" s="85">
        <f>IFERROR((K391-J391)/J391,"n/a")</f>
        <v>-6.4423765211166677E-3</v>
      </c>
      <c r="N391" s="86">
        <f>IFERROR((K391-G391)/G391,"n/a")</f>
        <v>2.5110782865583579E-2</v>
      </c>
      <c r="O391" s="86">
        <f>IFERROR((K391-B391)/B391,"n/a")</f>
        <v>5.8330156309569239E-2</v>
      </c>
      <c r="P391" s="86"/>
    </row>
    <row r="392" spans="1:17" x14ac:dyDescent="0.2">
      <c r="A392" s="8" t="s">
        <v>15</v>
      </c>
      <c r="B392" s="8">
        <v>23</v>
      </c>
      <c r="C392">
        <v>23</v>
      </c>
      <c r="D392">
        <v>23</v>
      </c>
      <c r="E392">
        <v>23</v>
      </c>
      <c r="F392">
        <v>24</v>
      </c>
      <c r="G392">
        <v>23</v>
      </c>
      <c r="H392">
        <v>24</v>
      </c>
      <c r="I392">
        <v>23</v>
      </c>
      <c r="J392">
        <v>24</v>
      </c>
      <c r="K392">
        <v>24</v>
      </c>
      <c r="L392" s="35">
        <f>K392-J392</f>
        <v>0</v>
      </c>
      <c r="M392" s="24">
        <f>IFERROR((K392-J392)/J392,"n/a")</f>
        <v>0</v>
      </c>
      <c r="N392" s="12">
        <f>IFERROR((K392-G392)/G392,"n/a")</f>
        <v>4.3478260869565216E-2</v>
      </c>
      <c r="O392" s="12">
        <f>IFERROR((K392-B392)/B392,"n/a")</f>
        <v>4.3478260869565216E-2</v>
      </c>
      <c r="P392" s="12"/>
    </row>
    <row r="393" spans="1:17" x14ac:dyDescent="0.2">
      <c r="A393" s="106" t="s">
        <v>45</v>
      </c>
      <c r="B393" s="105">
        <v>24.56</v>
      </c>
      <c r="C393" s="105">
        <v>24.81</v>
      </c>
      <c r="D393" s="105">
        <v>24.8</v>
      </c>
      <c r="E393" s="105">
        <v>24.89</v>
      </c>
      <c r="F393" s="105">
        <v>24.9</v>
      </c>
      <c r="G393" s="105">
        <v>24.64</v>
      </c>
      <c r="H393" s="105">
        <v>24.91</v>
      </c>
      <c r="I393" s="105">
        <v>24.99</v>
      </c>
      <c r="J393" s="105">
        <v>25</v>
      </c>
      <c r="K393" s="105">
        <v>25.04</v>
      </c>
      <c r="L393" s="125">
        <f t="shared" ref="L393:L410" si="151">K393-J393</f>
        <v>3.9999999999999147E-2</v>
      </c>
      <c r="M393" s="85">
        <f>IFERROR((K393-J393)/J393,"n/a")</f>
        <v>1.5999999999999658E-3</v>
      </c>
      <c r="N393" s="86">
        <f>IFERROR((K393-G393)/G393,"n/a")</f>
        <v>1.6233766233766177E-2</v>
      </c>
      <c r="O393" s="86">
        <f>IFERROR((K393-B393)/B393,"n/a")</f>
        <v>1.9543973941368097E-2</v>
      </c>
      <c r="P393" s="86"/>
    </row>
    <row r="394" spans="1:17" x14ac:dyDescent="0.2">
      <c r="A394" s="8" t="s">
        <v>15</v>
      </c>
      <c r="B394">
        <v>22</v>
      </c>
      <c r="C394">
        <v>22</v>
      </c>
      <c r="D394">
        <v>22</v>
      </c>
      <c r="E394">
        <v>22</v>
      </c>
      <c r="F394">
        <v>22</v>
      </c>
      <c r="G394">
        <v>22</v>
      </c>
      <c r="H394">
        <v>22</v>
      </c>
      <c r="I394">
        <v>22</v>
      </c>
      <c r="J394">
        <v>22</v>
      </c>
      <c r="K394">
        <v>22</v>
      </c>
      <c r="L394" s="35">
        <f t="shared" si="151"/>
        <v>0</v>
      </c>
      <c r="M394" s="24">
        <f>IFERROR((K394-J394)/J394,"n/a")</f>
        <v>0</v>
      </c>
      <c r="N394" s="12">
        <f>IFERROR((K394-G394)/G394,"n/a")</f>
        <v>0</v>
      </c>
      <c r="O394" s="12">
        <f>IFERROR((K394-B394)/B394,"n/a")</f>
        <v>0</v>
      </c>
      <c r="P394" s="12"/>
    </row>
    <row r="395" spans="1:17" x14ac:dyDescent="0.2">
      <c r="A395" s="50" t="s">
        <v>2</v>
      </c>
      <c r="B395" s="104">
        <v>22.99</v>
      </c>
      <c r="C395" s="104">
        <v>21.85</v>
      </c>
      <c r="D395" s="104">
        <v>22.44</v>
      </c>
      <c r="E395" s="104">
        <v>21.96</v>
      </c>
      <c r="F395" s="104">
        <v>22.46</v>
      </c>
      <c r="G395" s="104">
        <v>22.26</v>
      </c>
      <c r="H395" s="104">
        <v>23.94</v>
      </c>
      <c r="I395" s="104">
        <v>23.09</v>
      </c>
      <c r="J395" s="104">
        <v>23.88</v>
      </c>
      <c r="K395" s="104">
        <v>23.89</v>
      </c>
      <c r="L395" s="65">
        <f t="shared" si="151"/>
        <v>1.0000000000001563E-2</v>
      </c>
      <c r="M395" s="53">
        <f t="shared" ref="M395:M410" si="152">IFERROR((K395-J395)/J395,"n/a")</f>
        <v>4.1876046901179079E-4</v>
      </c>
      <c r="N395" s="70">
        <f t="shared" ref="N395:N402" si="153">IFERROR((K395-G395)/G395,"n/a")</f>
        <v>7.3225516621742981E-2</v>
      </c>
      <c r="O395" s="70">
        <f t="shared" ref="O395:O402" si="154">IFERROR((K395-B395)/B395,"n/a")</f>
        <v>3.9147455415398096E-2</v>
      </c>
      <c r="P395" s="54"/>
    </row>
    <row r="396" spans="1:17" x14ac:dyDescent="0.2">
      <c r="A396" s="8" t="s">
        <v>15</v>
      </c>
      <c r="B396">
        <v>19</v>
      </c>
      <c r="C396">
        <v>19</v>
      </c>
      <c r="D396">
        <v>19</v>
      </c>
      <c r="E396">
        <v>19</v>
      </c>
      <c r="F396">
        <v>19</v>
      </c>
      <c r="G396">
        <v>19</v>
      </c>
      <c r="H396">
        <v>20</v>
      </c>
      <c r="I396">
        <v>19</v>
      </c>
      <c r="J396">
        <v>20</v>
      </c>
      <c r="K396">
        <v>19.5</v>
      </c>
      <c r="L396" s="35">
        <f t="shared" si="151"/>
        <v>-0.5</v>
      </c>
      <c r="M396" s="24">
        <f t="shared" si="152"/>
        <v>-2.5000000000000001E-2</v>
      </c>
      <c r="N396" s="12">
        <f t="shared" si="153"/>
        <v>2.6315789473684209E-2</v>
      </c>
      <c r="O396" s="12">
        <f t="shared" si="154"/>
        <v>2.6315789473684209E-2</v>
      </c>
      <c r="P396" s="12"/>
    </row>
    <row r="397" spans="1:17" x14ac:dyDescent="0.2">
      <c r="A397" s="50" t="s">
        <v>3</v>
      </c>
      <c r="B397" s="104">
        <v>21.35</v>
      </c>
      <c r="C397" s="104">
        <v>22.07</v>
      </c>
      <c r="D397" s="104">
        <v>22.14</v>
      </c>
      <c r="E397" s="104">
        <v>21.03</v>
      </c>
      <c r="F397" s="104">
        <v>21.52</v>
      </c>
      <c r="G397" s="104">
        <v>21.83</v>
      </c>
      <c r="H397" s="104">
        <v>22.01</v>
      </c>
      <c r="I397" s="104">
        <v>22.17</v>
      </c>
      <c r="J397" s="104">
        <v>21.85</v>
      </c>
      <c r="K397" s="104">
        <v>22.03</v>
      </c>
      <c r="L397" s="65">
        <f t="shared" si="151"/>
        <v>0.17999999999999972</v>
      </c>
      <c r="M397" s="53">
        <f t="shared" si="152"/>
        <v>8.2379862700228696E-3</v>
      </c>
      <c r="N397" s="70">
        <f t="shared" si="153"/>
        <v>9.1617040769584445E-3</v>
      </c>
      <c r="O397" s="70">
        <f t="shared" si="154"/>
        <v>3.1850117096018718E-2</v>
      </c>
      <c r="P397" s="54"/>
    </row>
    <row r="398" spans="1:17" x14ac:dyDescent="0.2">
      <c r="A398" s="8" t="s">
        <v>15</v>
      </c>
      <c r="B398">
        <v>20</v>
      </c>
      <c r="C398">
        <v>20</v>
      </c>
      <c r="D398">
        <v>19</v>
      </c>
      <c r="E398">
        <v>19</v>
      </c>
      <c r="F398">
        <v>19</v>
      </c>
      <c r="G398">
        <v>19</v>
      </c>
      <c r="H398">
        <v>19</v>
      </c>
      <c r="I398">
        <v>19</v>
      </c>
      <c r="J398">
        <v>19</v>
      </c>
      <c r="K398">
        <v>20</v>
      </c>
      <c r="L398" s="35">
        <f t="shared" si="151"/>
        <v>1</v>
      </c>
      <c r="M398" s="24">
        <f t="shared" si="152"/>
        <v>5.2631578947368418E-2</v>
      </c>
      <c r="N398" s="12">
        <f t="shared" si="153"/>
        <v>5.2631578947368418E-2</v>
      </c>
      <c r="O398" s="12">
        <f t="shared" si="154"/>
        <v>0</v>
      </c>
      <c r="P398" s="12"/>
    </row>
    <row r="399" spans="1:17" x14ac:dyDescent="0.2">
      <c r="A399" s="50" t="s">
        <v>4</v>
      </c>
      <c r="B399" s="104">
        <v>22.9</v>
      </c>
      <c r="C399" s="104">
        <v>23.68</v>
      </c>
      <c r="D399" s="104">
        <v>22.95</v>
      </c>
      <c r="E399" s="104">
        <v>23.34</v>
      </c>
      <c r="F399" s="104">
        <v>22.65</v>
      </c>
      <c r="G399" s="104">
        <v>23.28</v>
      </c>
      <c r="H399" s="104">
        <v>23.42</v>
      </c>
      <c r="I399" s="104">
        <v>23.34</v>
      </c>
      <c r="J399" s="104">
        <v>23.5</v>
      </c>
      <c r="K399" s="104">
        <v>23.28</v>
      </c>
      <c r="L399" s="65">
        <f t="shared" si="151"/>
        <v>-0.21999999999999886</v>
      </c>
      <c r="M399" s="53">
        <f t="shared" si="152"/>
        <v>-9.3617021276595266E-3</v>
      </c>
      <c r="N399" s="70">
        <f t="shared" si="153"/>
        <v>0</v>
      </c>
      <c r="O399" s="70">
        <f t="shared" si="154"/>
        <v>1.659388646288221E-2</v>
      </c>
      <c r="P399" s="54"/>
    </row>
    <row r="400" spans="1:17" x14ac:dyDescent="0.2">
      <c r="A400" s="8" t="s">
        <v>15</v>
      </c>
      <c r="B400">
        <v>21</v>
      </c>
      <c r="C400">
        <v>21</v>
      </c>
      <c r="D400">
        <v>21</v>
      </c>
      <c r="E400">
        <v>21</v>
      </c>
      <c r="F400">
        <v>20</v>
      </c>
      <c r="G400">
        <v>21</v>
      </c>
      <c r="H400">
        <v>21</v>
      </c>
      <c r="I400">
        <v>20</v>
      </c>
      <c r="J400">
        <v>21</v>
      </c>
      <c r="K400">
        <v>21</v>
      </c>
      <c r="L400" s="35">
        <f t="shared" si="151"/>
        <v>0</v>
      </c>
      <c r="M400" s="24">
        <f t="shared" si="152"/>
        <v>0</v>
      </c>
      <c r="N400" s="12">
        <f t="shared" si="153"/>
        <v>0</v>
      </c>
      <c r="O400" s="12">
        <f t="shared" si="154"/>
        <v>0</v>
      </c>
      <c r="P400" s="12"/>
    </row>
    <row r="401" spans="1:16" x14ac:dyDescent="0.2">
      <c r="A401" s="50" t="s">
        <v>5</v>
      </c>
      <c r="B401" s="104">
        <v>25.93</v>
      </c>
      <c r="C401" s="104">
        <v>25.99</v>
      </c>
      <c r="D401" s="104">
        <v>26.2</v>
      </c>
      <c r="E401" s="104">
        <v>26.47</v>
      </c>
      <c r="F401" s="104">
        <v>26.69</v>
      </c>
      <c r="G401" s="104">
        <v>26.07</v>
      </c>
      <c r="H401" s="104">
        <v>26.32</v>
      </c>
      <c r="I401" s="104">
        <v>26.59</v>
      </c>
      <c r="J401" s="104">
        <v>26.59</v>
      </c>
      <c r="K401" s="104">
        <v>26.69</v>
      </c>
      <c r="L401" s="65">
        <f t="shared" si="151"/>
        <v>0.10000000000000142</v>
      </c>
      <c r="M401" s="53">
        <f t="shared" si="152"/>
        <v>3.7608123354645139E-3</v>
      </c>
      <c r="N401" s="70">
        <f t="shared" si="153"/>
        <v>2.3782125047947869E-2</v>
      </c>
      <c r="O401" s="70">
        <f t="shared" si="154"/>
        <v>2.9309679907443178E-2</v>
      </c>
      <c r="P401" s="54"/>
    </row>
    <row r="402" spans="1:16" x14ac:dyDescent="0.2">
      <c r="A402" s="8" t="s">
        <v>15</v>
      </c>
      <c r="B402">
        <v>23</v>
      </c>
      <c r="C402">
        <v>23</v>
      </c>
      <c r="D402">
        <v>23</v>
      </c>
      <c r="E402">
        <v>23</v>
      </c>
      <c r="F402">
        <v>23</v>
      </c>
      <c r="G402">
        <v>23</v>
      </c>
      <c r="H402">
        <v>23</v>
      </c>
      <c r="I402">
        <v>23</v>
      </c>
      <c r="J402">
        <v>23</v>
      </c>
      <c r="K402">
        <v>23</v>
      </c>
      <c r="L402" s="35">
        <f t="shared" si="151"/>
        <v>0</v>
      </c>
      <c r="M402" s="24">
        <f t="shared" si="152"/>
        <v>0</v>
      </c>
      <c r="N402" s="12">
        <f t="shared" si="153"/>
        <v>0</v>
      </c>
      <c r="O402" s="12">
        <f t="shared" si="154"/>
        <v>0</v>
      </c>
      <c r="P402" s="12"/>
    </row>
    <row r="403" spans="1:16" x14ac:dyDescent="0.2">
      <c r="A403" s="106" t="s">
        <v>6</v>
      </c>
      <c r="B403" s="105">
        <v>29.33</v>
      </c>
      <c r="C403" s="105">
        <v>29.53</v>
      </c>
      <c r="D403" s="105">
        <v>29.89</v>
      </c>
      <c r="E403" s="105">
        <v>29.79</v>
      </c>
      <c r="F403" s="105">
        <v>29.79</v>
      </c>
      <c r="G403" s="105">
        <v>29.42</v>
      </c>
      <c r="H403" s="105">
        <v>29.04</v>
      </c>
      <c r="I403" s="105">
        <v>30.57</v>
      </c>
      <c r="J403" s="105">
        <v>30.95</v>
      </c>
      <c r="K403" s="105">
        <v>30.65</v>
      </c>
      <c r="L403" s="125">
        <f t="shared" si="151"/>
        <v>-0.30000000000000071</v>
      </c>
      <c r="M403" s="85">
        <f t="shared" si="152"/>
        <v>-9.6930533117932389E-3</v>
      </c>
      <c r="N403" s="86">
        <f>IFERROR((K403-G403)/G403,"n/a")</f>
        <v>4.1808293677770114E-2</v>
      </c>
      <c r="O403" s="86">
        <f>IFERROR((K403-B403)/B403,"n/a")</f>
        <v>4.5005114217524733E-2</v>
      </c>
      <c r="P403" s="86"/>
    </row>
    <row r="404" spans="1:16" x14ac:dyDescent="0.2">
      <c r="A404" s="8" t="s">
        <v>15</v>
      </c>
      <c r="B404">
        <v>26</v>
      </c>
      <c r="C404">
        <v>26</v>
      </c>
      <c r="D404">
        <v>26</v>
      </c>
      <c r="E404">
        <v>27</v>
      </c>
      <c r="F404">
        <v>26</v>
      </c>
      <c r="G404">
        <v>26</v>
      </c>
      <c r="H404">
        <v>25</v>
      </c>
      <c r="I404">
        <v>27</v>
      </c>
      <c r="J404">
        <v>27</v>
      </c>
      <c r="K404">
        <v>26</v>
      </c>
      <c r="L404" s="35">
        <f t="shared" si="151"/>
        <v>-1</v>
      </c>
      <c r="M404" s="24">
        <f t="shared" si="152"/>
        <v>-3.7037037037037035E-2</v>
      </c>
      <c r="N404" s="12" t="str">
        <f>IFERROR((K404-G404)/CG404,"n/a")</f>
        <v>n/a</v>
      </c>
      <c r="O404" s="12">
        <f>IFERROR((K404-B404)/B404,"n/a")</f>
        <v>0</v>
      </c>
      <c r="P404" s="12"/>
    </row>
    <row r="405" spans="1:16" x14ac:dyDescent="0.2">
      <c r="A405" s="50" t="s">
        <v>163</v>
      </c>
      <c r="B405" s="104">
        <v>29.75</v>
      </c>
      <c r="C405" s="104">
        <v>29.17</v>
      </c>
      <c r="D405" s="104">
        <v>29.36</v>
      </c>
      <c r="E405" s="104">
        <v>28.9</v>
      </c>
      <c r="F405" s="104">
        <v>29.18</v>
      </c>
      <c r="G405" s="104">
        <v>29.54</v>
      </c>
      <c r="H405" s="104">
        <v>31.01</v>
      </c>
      <c r="I405" s="104">
        <v>30.19</v>
      </c>
      <c r="J405" s="104">
        <v>30.84</v>
      </c>
      <c r="K405" s="104">
        <v>30.28</v>
      </c>
      <c r="L405" s="65">
        <f t="shared" si="151"/>
        <v>-0.55999999999999872</v>
      </c>
      <c r="M405" s="53">
        <f t="shared" si="152"/>
        <v>-1.8158236057068702E-2</v>
      </c>
      <c r="N405" s="70" t="str">
        <f t="shared" ref="N405:N410" si="155">IFERROR((K405-G405)/CG405,"n/a")</f>
        <v>n/a</v>
      </c>
      <c r="O405" s="70">
        <f t="shared" ref="O405:O410" si="156">IFERROR((K405-B405)/B405,"n/a")</f>
        <v>1.7815126050420207E-2</v>
      </c>
      <c r="P405" s="54"/>
    </row>
    <row r="406" spans="1:16" x14ac:dyDescent="0.2">
      <c r="A406" s="8" t="s">
        <v>15</v>
      </c>
      <c r="B406">
        <v>27</v>
      </c>
      <c r="C406">
        <v>26</v>
      </c>
      <c r="D406">
        <v>25.5</v>
      </c>
      <c r="E406">
        <v>25</v>
      </c>
      <c r="F406">
        <v>25</v>
      </c>
      <c r="G406">
        <v>26</v>
      </c>
      <c r="H406">
        <v>27</v>
      </c>
      <c r="I406">
        <v>26</v>
      </c>
      <c r="J406">
        <v>25.5</v>
      </c>
      <c r="K406">
        <v>25</v>
      </c>
      <c r="L406" s="35">
        <f t="shared" si="151"/>
        <v>-0.5</v>
      </c>
      <c r="M406" s="24">
        <f t="shared" si="152"/>
        <v>-1.9607843137254902E-2</v>
      </c>
      <c r="N406" s="12" t="str">
        <f t="shared" si="155"/>
        <v>n/a</v>
      </c>
      <c r="O406" s="12">
        <f t="shared" si="156"/>
        <v>-7.407407407407407E-2</v>
      </c>
      <c r="P406" s="12"/>
    </row>
    <row r="407" spans="1:16" x14ac:dyDescent="0.2">
      <c r="A407" s="50" t="s">
        <v>164</v>
      </c>
      <c r="B407" s="104">
        <v>29.2</v>
      </c>
      <c r="C407" s="104">
        <v>29.63</v>
      </c>
      <c r="D407" s="104">
        <v>30.03</v>
      </c>
      <c r="E407" s="104">
        <v>30.01</v>
      </c>
      <c r="F407" s="104">
        <v>29.94</v>
      </c>
      <c r="G407" s="104">
        <v>29.4</v>
      </c>
      <c r="H407" s="104">
        <v>28.62</v>
      </c>
      <c r="I407" s="104">
        <v>30.67</v>
      </c>
      <c r="J407" s="104">
        <v>30.98</v>
      </c>
      <c r="K407" s="104">
        <v>30.78</v>
      </c>
      <c r="L407" s="65">
        <f t="shared" si="151"/>
        <v>-0.19999999999999929</v>
      </c>
      <c r="M407" s="53">
        <f t="shared" si="152"/>
        <v>-6.455777921239486E-3</v>
      </c>
      <c r="N407" s="70" t="str">
        <f t="shared" si="155"/>
        <v>n/a</v>
      </c>
      <c r="O407" s="70">
        <f t="shared" si="156"/>
        <v>5.4109589041095953E-2</v>
      </c>
      <c r="P407" s="54"/>
    </row>
    <row r="408" spans="1:16" x14ac:dyDescent="0.2">
      <c r="A408" s="8" t="s">
        <v>15</v>
      </c>
      <c r="B408">
        <v>26</v>
      </c>
      <c r="C408">
        <v>27</v>
      </c>
      <c r="D408">
        <v>27</v>
      </c>
      <c r="E408">
        <v>27</v>
      </c>
      <c r="F408">
        <v>26</v>
      </c>
      <c r="G408">
        <v>26</v>
      </c>
      <c r="H408">
        <v>25</v>
      </c>
      <c r="I408">
        <v>27</v>
      </c>
      <c r="J408">
        <v>27</v>
      </c>
      <c r="K408">
        <v>26.5</v>
      </c>
      <c r="L408" s="35">
        <f t="shared" si="151"/>
        <v>-0.5</v>
      </c>
      <c r="M408" s="24">
        <f t="shared" si="152"/>
        <v>-1.8518518518518517E-2</v>
      </c>
      <c r="N408" s="12" t="str">
        <f>IFERROR((K408-G408)/CG408,"n/a")</f>
        <v>n/a</v>
      </c>
      <c r="O408" s="12">
        <f t="shared" si="156"/>
        <v>1.9230769230769232E-2</v>
      </c>
      <c r="P408" s="12"/>
    </row>
    <row r="409" spans="1:16" x14ac:dyDescent="0.2">
      <c r="A409" s="50" t="s">
        <v>112</v>
      </c>
      <c r="B409" s="104">
        <v>43.52</v>
      </c>
      <c r="C409" s="104">
        <v>42.64</v>
      </c>
      <c r="D409" s="104">
        <v>43.03</v>
      </c>
      <c r="E409" s="104">
        <v>39.99</v>
      </c>
      <c r="F409" s="104">
        <v>41.06</v>
      </c>
      <c r="G409" s="104">
        <v>41.9</v>
      </c>
      <c r="H409" s="104">
        <v>42.45</v>
      </c>
      <c r="I409" s="104">
        <v>41.99</v>
      </c>
      <c r="J409" s="104">
        <v>42.07</v>
      </c>
      <c r="K409" s="104">
        <v>42.83</v>
      </c>
      <c r="L409" s="65">
        <f t="shared" si="151"/>
        <v>0.75999999999999801</v>
      </c>
      <c r="M409" s="53">
        <f t="shared" si="152"/>
        <v>1.8065129545994724E-2</v>
      </c>
      <c r="N409" s="70" t="str">
        <f t="shared" si="155"/>
        <v>n/a</v>
      </c>
      <c r="O409" s="70">
        <f t="shared" si="156"/>
        <v>-1.5854779411764816E-2</v>
      </c>
      <c r="P409" s="54"/>
    </row>
    <row r="410" spans="1:16" x14ac:dyDescent="0.2">
      <c r="A410" s="8" t="s">
        <v>15</v>
      </c>
      <c r="B410">
        <v>44</v>
      </c>
      <c r="C410">
        <v>41</v>
      </c>
      <c r="D410">
        <v>43</v>
      </c>
      <c r="E410">
        <v>38</v>
      </c>
      <c r="F410">
        <v>41</v>
      </c>
      <c r="G410">
        <v>42</v>
      </c>
      <c r="H410">
        <v>42</v>
      </c>
      <c r="I410">
        <v>42</v>
      </c>
      <c r="J410">
        <v>42</v>
      </c>
      <c r="K410">
        <v>43</v>
      </c>
      <c r="L410" s="35">
        <f t="shared" si="151"/>
        <v>1</v>
      </c>
      <c r="M410" s="24">
        <f t="shared" si="152"/>
        <v>2.3809523809523808E-2</v>
      </c>
      <c r="N410" s="12" t="str">
        <f t="shared" si="155"/>
        <v>n/a</v>
      </c>
      <c r="O410" s="12">
        <f t="shared" si="156"/>
        <v>-2.2727272727272728E-2</v>
      </c>
      <c r="P410" s="12"/>
    </row>
    <row r="411" spans="1:16" x14ac:dyDescent="0.2">
      <c r="A411" s="106" t="s">
        <v>113</v>
      </c>
      <c r="B411" s="105">
        <v>26.88</v>
      </c>
      <c r="C411" s="105">
        <v>26.18</v>
      </c>
      <c r="D411" s="105">
        <v>23.78</v>
      </c>
      <c r="E411" s="105">
        <v>24.37</v>
      </c>
      <c r="F411" s="105">
        <v>24.1</v>
      </c>
      <c r="G411" s="105">
        <v>26.69</v>
      </c>
      <c r="H411" s="105">
        <v>27.07</v>
      </c>
      <c r="I411" s="105">
        <v>27.68</v>
      </c>
      <c r="J411" s="105">
        <v>29.04</v>
      </c>
      <c r="K411" s="105">
        <v>27.34</v>
      </c>
      <c r="L411" s="125">
        <f>K411-J411</f>
        <v>-1.6999999999999993</v>
      </c>
      <c r="M411" s="85">
        <f>IFERROR((K411-J411)/J411,"n/a")</f>
        <v>-5.8539944903581241E-2</v>
      </c>
      <c r="N411" s="86">
        <f>IFERROR((K411-G411)/G411,"n/a")</f>
        <v>2.4353690520794252E-2</v>
      </c>
      <c r="O411" s="86">
        <f>IFERROR((K411-B411)/B411,"n/a")</f>
        <v>1.7113095238095271E-2</v>
      </c>
      <c r="P411" s="86"/>
    </row>
    <row r="412" spans="1:16" x14ac:dyDescent="0.2">
      <c r="A412" s="8" t="s">
        <v>15</v>
      </c>
      <c r="B412">
        <v>22</v>
      </c>
      <c r="C412">
        <v>22</v>
      </c>
      <c r="D412">
        <v>21</v>
      </c>
      <c r="E412">
        <v>21</v>
      </c>
      <c r="F412">
        <v>21</v>
      </c>
      <c r="G412">
        <v>22</v>
      </c>
      <c r="H412">
        <v>22</v>
      </c>
      <c r="I412">
        <v>22</v>
      </c>
      <c r="J412">
        <v>23</v>
      </c>
      <c r="K412">
        <v>22</v>
      </c>
      <c r="L412" s="35">
        <f>K412-J412</f>
        <v>-1</v>
      </c>
      <c r="M412" s="24">
        <f>IFERROR((K412-J412)/J412,"n/a")</f>
        <v>-4.3478260869565216E-2</v>
      </c>
      <c r="N412" s="12">
        <f>IFERROR((K412-G412)/G412,"n/a")</f>
        <v>0</v>
      </c>
      <c r="O412" s="12">
        <f>IFERROR((K412-B412)/B412,"n/a")</f>
        <v>0</v>
      </c>
      <c r="P412" s="12"/>
    </row>
    <row r="413" spans="1:16" x14ac:dyDescent="0.2">
      <c r="K413" s="43"/>
    </row>
    <row r="414" spans="1:16" x14ac:dyDescent="0.2">
      <c r="A414" s="2"/>
      <c r="B414" s="3"/>
      <c r="C414" s="3" t="s">
        <v>115</v>
      </c>
      <c r="D414" s="3"/>
      <c r="E414" s="3"/>
      <c r="F414" s="3"/>
      <c r="G414" s="3"/>
      <c r="H414" s="3"/>
      <c r="I414" s="3"/>
      <c r="J414" s="3"/>
      <c r="K414" s="3"/>
      <c r="L414" s="74" t="s">
        <v>100</v>
      </c>
      <c r="M414" s="13" t="s">
        <v>101</v>
      </c>
      <c r="N414" s="3" t="s">
        <v>102</v>
      </c>
      <c r="O414" s="11"/>
      <c r="P414" s="13" t="s">
        <v>103</v>
      </c>
    </row>
    <row r="415" spans="1:16" x14ac:dyDescent="0.2">
      <c r="A415" s="4" t="s">
        <v>0</v>
      </c>
      <c r="B415" s="4">
        <v>2017</v>
      </c>
      <c r="C415" s="75">
        <v>2018</v>
      </c>
      <c r="D415" s="75">
        <v>2019</v>
      </c>
      <c r="E415" s="75">
        <v>2020</v>
      </c>
      <c r="F415" s="48" t="s">
        <v>95</v>
      </c>
      <c r="G415" s="75">
        <v>2022</v>
      </c>
      <c r="H415" s="75">
        <v>2023</v>
      </c>
      <c r="I415" s="75">
        <v>2024</v>
      </c>
      <c r="J415" s="75">
        <v>2025</v>
      </c>
      <c r="K415" s="75">
        <v>2026</v>
      </c>
      <c r="L415" s="20" t="s">
        <v>104</v>
      </c>
      <c r="M415" s="21"/>
      <c r="N415" s="22" t="s">
        <v>105</v>
      </c>
      <c r="O415" s="22" t="s">
        <v>106</v>
      </c>
      <c r="P415" s="75" t="s">
        <v>107</v>
      </c>
    </row>
    <row r="416" spans="1:16" x14ac:dyDescent="0.2">
      <c r="A416" s="72" t="s">
        <v>165</v>
      </c>
      <c r="B416" s="126">
        <v>0.56699999999999995</v>
      </c>
      <c r="C416" s="126">
        <v>0.57199999999999995</v>
      </c>
      <c r="D416" s="126">
        <v>0.59799999999999998</v>
      </c>
      <c r="E416" s="126">
        <v>0.6</v>
      </c>
      <c r="F416" s="126">
        <v>0.60799999999999998</v>
      </c>
      <c r="G416" s="126">
        <v>0.60399999999999998</v>
      </c>
      <c r="H416" s="126">
        <v>0.621</v>
      </c>
      <c r="I416" s="126">
        <v>0.627</v>
      </c>
      <c r="J416" s="126">
        <v>0.65400000000000003</v>
      </c>
      <c r="K416" s="126">
        <v>0.64</v>
      </c>
      <c r="L416" s="26"/>
      <c r="M416" s="27"/>
    </row>
    <row r="417" spans="1:16" x14ac:dyDescent="0.2">
      <c r="A417" s="50" t="s">
        <v>46</v>
      </c>
      <c r="B417" s="88">
        <v>2952</v>
      </c>
      <c r="C417" s="88">
        <v>2857</v>
      </c>
      <c r="D417" s="88">
        <v>3161</v>
      </c>
      <c r="E417" s="88">
        <v>3291</v>
      </c>
      <c r="F417" s="88">
        <v>3299</v>
      </c>
      <c r="G417" s="88">
        <v>3439</v>
      </c>
      <c r="H417" s="88">
        <v>3722</v>
      </c>
      <c r="I417" s="88">
        <v>3650</v>
      </c>
      <c r="J417" s="88">
        <v>3849</v>
      </c>
      <c r="K417" s="88">
        <v>3581</v>
      </c>
      <c r="L417" s="52">
        <f>K417-J417</f>
        <v>-268</v>
      </c>
      <c r="M417" s="53">
        <f>IFERROR((K417-J417)/J417,"n/a")</f>
        <v>-6.9628474928552869E-2</v>
      </c>
      <c r="N417" s="54">
        <f>IFERROR((K417-G417)/G417,"n/a")</f>
        <v>4.1291072986333235E-2</v>
      </c>
      <c r="O417" s="54">
        <f>IFERROR((K417-B417)/B417,"n/a")</f>
        <v>0.2130758807588076</v>
      </c>
      <c r="P417" s="54"/>
    </row>
    <row r="418" spans="1:16" x14ac:dyDescent="0.2">
      <c r="A418" s="8" t="s">
        <v>47</v>
      </c>
      <c r="B418" s="6">
        <v>2258</v>
      </c>
      <c r="C418" s="6">
        <v>2139</v>
      </c>
      <c r="D418" s="6">
        <v>2122</v>
      </c>
      <c r="E418" s="6">
        <v>2194</v>
      </c>
      <c r="F418" s="6">
        <v>2131</v>
      </c>
      <c r="G418" s="6">
        <v>2259</v>
      </c>
      <c r="H418" s="6">
        <v>2273</v>
      </c>
      <c r="I418" s="6">
        <v>2168</v>
      </c>
      <c r="J418" s="6">
        <v>2033</v>
      </c>
      <c r="K418" s="6">
        <v>2011</v>
      </c>
      <c r="L418" s="34">
        <f t="shared" ref="L418" si="157">K418-J418</f>
        <v>-22</v>
      </c>
      <c r="M418" s="24">
        <f>IFERROR((K418-J418)/J418,"n/a")</f>
        <v>-1.0821446138711265E-2</v>
      </c>
      <c r="N418" s="12">
        <f>IFERROR((K418-G418)/G418,"n/a")</f>
        <v>-0.10978308986277113</v>
      </c>
      <c r="O418" s="12">
        <f>IFERROR((K418-B418)/B418,"n/a")</f>
        <v>-0.10938883968113375</v>
      </c>
      <c r="P418" s="12"/>
    </row>
    <row r="419" spans="1:16" x14ac:dyDescent="0.2">
      <c r="A419" s="5" t="s">
        <v>166</v>
      </c>
      <c r="B419" s="14"/>
      <c r="L419" s="18" t="s">
        <v>42</v>
      </c>
      <c r="M419" s="23"/>
      <c r="N419" s="11"/>
      <c r="O419" s="11"/>
      <c r="P419" s="19"/>
    </row>
    <row r="420" spans="1:16" x14ac:dyDescent="0.2">
      <c r="A420" s="89" t="s">
        <v>45</v>
      </c>
      <c r="B420" s="126">
        <v>0.55010000000000003</v>
      </c>
      <c r="C420" s="126">
        <v>0.55469999999999997</v>
      </c>
      <c r="D420" s="126">
        <v>0.57499999999999996</v>
      </c>
      <c r="E420" s="126">
        <v>0.57840000000000003</v>
      </c>
      <c r="F420" s="126">
        <v>0.5716</v>
      </c>
      <c r="G420" s="126">
        <v>0.58209999999999995</v>
      </c>
      <c r="H420" s="126">
        <v>0.60129999999999995</v>
      </c>
      <c r="I420" s="126">
        <v>0.59640000000000004</v>
      </c>
      <c r="J420" s="126">
        <v>0.61560000000000004</v>
      </c>
      <c r="K420" s="126">
        <v>0.60470000000000002</v>
      </c>
      <c r="L420" s="127"/>
      <c r="M420" s="128">
        <f>K420-J420</f>
        <v>-1.0900000000000021E-2</v>
      </c>
      <c r="N420" s="129">
        <f>IFERROR((K420-G420),"n/a")</f>
        <v>2.2600000000000064E-2</v>
      </c>
      <c r="O420" s="129">
        <f>IFERROR((K420-B420),"n/a")</f>
        <v>5.4599999999999982E-2</v>
      </c>
      <c r="P420" s="129"/>
    </row>
    <row r="421" spans="1:16" x14ac:dyDescent="0.2">
      <c r="A421" s="50" t="s">
        <v>48</v>
      </c>
      <c r="B421" s="56">
        <v>0.47670000000000001</v>
      </c>
      <c r="C421" s="56">
        <v>0.51270000000000004</v>
      </c>
      <c r="D421" s="56">
        <v>0.48720000000000002</v>
      </c>
      <c r="E421" s="56">
        <v>0.58819999999999995</v>
      </c>
      <c r="F421" s="56">
        <v>0.51280000000000003</v>
      </c>
      <c r="G421" s="56">
        <v>0.54359999999999997</v>
      </c>
      <c r="H421" s="56">
        <v>0.59699999999999998</v>
      </c>
      <c r="I421" s="56">
        <v>0.63949999999999996</v>
      </c>
      <c r="J421" s="56">
        <v>0.6552</v>
      </c>
      <c r="K421" s="56">
        <v>0.67649999999999999</v>
      </c>
      <c r="L421" s="57"/>
      <c r="M421" s="53">
        <f>K421-J421</f>
        <v>2.1299999999999986E-2</v>
      </c>
      <c r="N421" s="54">
        <f>IFERROR((K421-G421),"n/a")</f>
        <v>0.13290000000000002</v>
      </c>
      <c r="O421" s="103">
        <f>IFERROR((K421-B421),"n/a")</f>
        <v>0.19979999999999998</v>
      </c>
      <c r="P421" s="130"/>
    </row>
    <row r="422" spans="1:16" x14ac:dyDescent="0.2">
      <c r="A422" s="8" t="s">
        <v>49</v>
      </c>
      <c r="B422" s="10">
        <v>0.55030000000000001</v>
      </c>
      <c r="C422" s="10">
        <v>0.57909999999999995</v>
      </c>
      <c r="D422" s="10">
        <v>0.55510000000000004</v>
      </c>
      <c r="E422" s="10">
        <v>0.55649999999999999</v>
      </c>
      <c r="F422" s="10">
        <v>0.55210000000000004</v>
      </c>
      <c r="G422" s="10">
        <v>0.56489999999999996</v>
      </c>
      <c r="H422" s="10">
        <v>0.59789999999999999</v>
      </c>
      <c r="I422" s="10">
        <v>0.56640000000000001</v>
      </c>
      <c r="J422" s="10">
        <v>0.58979999999999999</v>
      </c>
      <c r="K422" s="10">
        <v>0.59299999999999997</v>
      </c>
      <c r="L422" s="26"/>
      <c r="M422" s="31">
        <f t="shared" ref="M422:M425" si="158">K422-J422</f>
        <v>3.1999999999999806E-3</v>
      </c>
      <c r="N422" s="12">
        <f t="shared" ref="N422:N424" si="159">IFERROR((K422-G422),"n/a")</f>
        <v>2.8100000000000014E-2</v>
      </c>
      <c r="O422" s="7">
        <f t="shared" ref="O422:O424" si="160">IFERROR((K422-B422),"n/a")</f>
        <v>4.269999999999996E-2</v>
      </c>
      <c r="P422" s="129"/>
    </row>
    <row r="423" spans="1:16" x14ac:dyDescent="0.2">
      <c r="A423" s="50" t="s">
        <v>50</v>
      </c>
      <c r="B423" s="56">
        <v>0.56479999999999997</v>
      </c>
      <c r="C423" s="56">
        <v>0.55679999999999996</v>
      </c>
      <c r="D423" s="56">
        <v>0.59199999999999997</v>
      </c>
      <c r="E423" s="56">
        <v>0.56699999999999995</v>
      </c>
      <c r="F423" s="56">
        <v>0.55310000000000004</v>
      </c>
      <c r="G423" s="56">
        <v>0.60429999999999995</v>
      </c>
      <c r="H423" s="56">
        <v>0.60589999999999999</v>
      </c>
      <c r="I423" s="56">
        <v>0.61140000000000005</v>
      </c>
      <c r="J423" s="56">
        <v>0.63029999999999997</v>
      </c>
      <c r="K423" s="56">
        <v>0.59730000000000005</v>
      </c>
      <c r="L423" s="57"/>
      <c r="M423" s="59">
        <f t="shared" si="158"/>
        <v>-3.2999999999999918E-2</v>
      </c>
      <c r="N423" s="54">
        <f t="shared" si="159"/>
        <v>-6.9999999999998952E-3</v>
      </c>
      <c r="O423" s="103">
        <f t="shared" si="160"/>
        <v>3.2500000000000084E-2</v>
      </c>
      <c r="P423" s="130"/>
    </row>
    <row r="424" spans="1:16" x14ac:dyDescent="0.2">
      <c r="A424" s="8" t="s">
        <v>51</v>
      </c>
      <c r="B424" s="10">
        <v>0.55110000000000003</v>
      </c>
      <c r="C424" s="10">
        <v>0.55220000000000002</v>
      </c>
      <c r="D424" s="10">
        <v>0.5786</v>
      </c>
      <c r="E424" s="10">
        <v>0.5867</v>
      </c>
      <c r="F424" s="10">
        <v>0.58740000000000003</v>
      </c>
      <c r="G424" s="10">
        <v>0.58099999999999996</v>
      </c>
      <c r="H424" s="10">
        <v>0.60050000000000003</v>
      </c>
      <c r="I424" s="10">
        <v>0.59330000000000005</v>
      </c>
      <c r="J424" s="10">
        <v>0.61170000000000002</v>
      </c>
      <c r="K424" s="10">
        <v>0.60499999999999998</v>
      </c>
      <c r="L424" s="26"/>
      <c r="M424" s="31">
        <f t="shared" si="158"/>
        <v>-6.7000000000000393E-3</v>
      </c>
      <c r="N424" s="12">
        <f t="shared" si="159"/>
        <v>2.4000000000000021E-2</v>
      </c>
      <c r="O424" s="7">
        <f t="shared" si="160"/>
        <v>5.3899999999999948E-2</v>
      </c>
      <c r="P424" s="129"/>
    </row>
    <row r="425" spans="1:16" x14ac:dyDescent="0.2">
      <c r="A425" s="89" t="s">
        <v>6</v>
      </c>
      <c r="B425" s="126">
        <v>0.62809999999999999</v>
      </c>
      <c r="C425" s="126">
        <v>0.63280000000000003</v>
      </c>
      <c r="D425" s="126">
        <v>0.65800000000000003</v>
      </c>
      <c r="E425" s="126">
        <v>0.66539999999999999</v>
      </c>
      <c r="F425" s="126">
        <v>0.66400000000000003</v>
      </c>
      <c r="G425" s="126">
        <v>0.61709999999999998</v>
      </c>
      <c r="H425" s="126">
        <v>0.61070000000000002</v>
      </c>
      <c r="I425" s="126">
        <v>0.66080000000000005</v>
      </c>
      <c r="J425" s="126">
        <v>0.68510000000000004</v>
      </c>
      <c r="K425" s="126">
        <v>0.67400000000000004</v>
      </c>
      <c r="L425" s="127"/>
      <c r="M425" s="128">
        <f t="shared" si="158"/>
        <v>-1.1099999999999999E-2</v>
      </c>
      <c r="N425" s="129">
        <f>IFERROR((K425-G425),"n/a")</f>
        <v>5.6900000000000062E-2</v>
      </c>
      <c r="O425" s="129">
        <f>IFERROR((K425-B425),"n/a")</f>
        <v>4.5900000000000052E-2</v>
      </c>
      <c r="P425" s="129"/>
    </row>
    <row r="426" spans="1:16" x14ac:dyDescent="0.2">
      <c r="A426" s="50" t="s">
        <v>163</v>
      </c>
      <c r="B426" s="56">
        <v>0.60070000000000001</v>
      </c>
      <c r="C426" s="56">
        <v>0.58609999999999995</v>
      </c>
      <c r="D426" s="56">
        <v>0.64800000000000002</v>
      </c>
      <c r="E426" s="56">
        <v>0.66420000000000001</v>
      </c>
      <c r="F426" s="56">
        <v>0.67669999999999997</v>
      </c>
      <c r="G426" s="56">
        <v>0.65949999999999998</v>
      </c>
      <c r="H426" s="56">
        <v>0.64339999999999997</v>
      </c>
      <c r="I426" s="56">
        <v>0.6351</v>
      </c>
      <c r="J426" s="56">
        <v>0.622</v>
      </c>
      <c r="K426" s="56">
        <v>0.65059999999999996</v>
      </c>
      <c r="L426" s="57"/>
      <c r="M426" s="53">
        <f>K426-J426</f>
        <v>2.8599999999999959E-2</v>
      </c>
      <c r="N426" s="54">
        <f>IFERROR((K426-G426),"n/a")</f>
        <v>-8.900000000000019E-3</v>
      </c>
      <c r="O426" s="103">
        <f>IFERROR((K426-B426),"n/a")</f>
        <v>4.9899999999999944E-2</v>
      </c>
      <c r="P426" s="130"/>
    </row>
    <row r="427" spans="1:16" x14ac:dyDescent="0.2">
      <c r="A427" s="8" t="s">
        <v>164</v>
      </c>
      <c r="B427" s="10">
        <v>0.63670000000000004</v>
      </c>
      <c r="C427" s="10">
        <v>0.64610000000000001</v>
      </c>
      <c r="D427" s="10">
        <v>0.66069999999999995</v>
      </c>
      <c r="E427" s="10">
        <v>0.66569999999999996</v>
      </c>
      <c r="F427" s="10">
        <v>0.66090000000000004</v>
      </c>
      <c r="G427" s="10">
        <v>0.6079</v>
      </c>
      <c r="H427" s="10">
        <v>0.6038</v>
      </c>
      <c r="I427" s="10">
        <v>0.66759999999999997</v>
      </c>
      <c r="J427" s="10">
        <v>0.70630000000000004</v>
      </c>
      <c r="K427" s="10">
        <v>0.68220000000000003</v>
      </c>
      <c r="L427" s="26"/>
      <c r="M427" s="31">
        <f t="shared" ref="M427:M429" si="161">K427-J427</f>
        <v>-2.410000000000001E-2</v>
      </c>
      <c r="N427" s="12">
        <f t="shared" ref="N427:N429" si="162">IFERROR((K427-G427),"n/a")</f>
        <v>7.4300000000000033E-2</v>
      </c>
      <c r="O427" s="7">
        <f t="shared" ref="O427:O429" si="163">IFERROR((K427-B427),"n/a")</f>
        <v>4.5499999999999985E-2</v>
      </c>
      <c r="P427" s="129"/>
    </row>
    <row r="428" spans="1:16" x14ac:dyDescent="0.2">
      <c r="A428" s="50" t="s">
        <v>112</v>
      </c>
      <c r="B428" s="56">
        <v>0.72729999999999995</v>
      </c>
      <c r="C428" s="56">
        <v>0.66959999999999997</v>
      </c>
      <c r="D428" s="56">
        <v>0.78849999999999998</v>
      </c>
      <c r="E428" s="56">
        <v>0.61260000000000003</v>
      </c>
      <c r="F428" s="56">
        <v>0.78210000000000002</v>
      </c>
      <c r="G428" s="56">
        <v>0.82720000000000005</v>
      </c>
      <c r="H428" s="56">
        <v>0.8377</v>
      </c>
      <c r="I428" s="56">
        <v>0.85340000000000005</v>
      </c>
      <c r="J428" s="56">
        <v>0.84970000000000001</v>
      </c>
      <c r="K428" s="56">
        <v>0.83289999999999997</v>
      </c>
      <c r="L428" s="57"/>
      <c r="M428" s="59">
        <f t="shared" si="161"/>
        <v>-1.6800000000000037E-2</v>
      </c>
      <c r="N428" s="54">
        <f t="shared" si="162"/>
        <v>5.6999999999999273E-3</v>
      </c>
      <c r="O428" s="103">
        <f t="shared" si="163"/>
        <v>0.10560000000000003</v>
      </c>
      <c r="P428" s="130"/>
    </row>
    <row r="429" spans="1:16" x14ac:dyDescent="0.2">
      <c r="A429" s="89" t="s">
        <v>113</v>
      </c>
      <c r="B429" s="10">
        <v>0.435</v>
      </c>
      <c r="C429" s="10">
        <v>0.48480000000000001</v>
      </c>
      <c r="D429" s="10">
        <v>0.44679999999999997</v>
      </c>
      <c r="E429" s="10">
        <v>0.5736</v>
      </c>
      <c r="F429" s="10">
        <v>0.55559999999999998</v>
      </c>
      <c r="G429" s="10">
        <v>0.45750000000000002</v>
      </c>
      <c r="H429" s="10">
        <v>0.56040000000000001</v>
      </c>
      <c r="I429" s="10">
        <v>0.63060000000000005</v>
      </c>
      <c r="J429" s="10">
        <v>0.70979999999999999</v>
      </c>
      <c r="K429" s="10">
        <v>0.68159999999999998</v>
      </c>
      <c r="L429" s="26"/>
      <c r="M429" s="31">
        <f t="shared" si="161"/>
        <v>-2.8200000000000003E-2</v>
      </c>
      <c r="N429" s="12">
        <f t="shared" si="162"/>
        <v>0.22409999999999997</v>
      </c>
      <c r="O429" s="7">
        <f t="shared" si="163"/>
        <v>0.24659999999999999</v>
      </c>
      <c r="P429" s="129"/>
    </row>
    <row r="430" spans="1:16" x14ac:dyDescent="0.2">
      <c r="A430" t="s">
        <v>114</v>
      </c>
    </row>
    <row r="431" spans="1:16" x14ac:dyDescent="0.2">
      <c r="A431" t="s">
        <v>96</v>
      </c>
    </row>
    <row r="433" spans="1:16" ht="18" x14ac:dyDescent="0.25">
      <c r="A433" s="1" t="s">
        <v>177</v>
      </c>
      <c r="B433" s="1"/>
    </row>
    <row r="436" spans="1:16" x14ac:dyDescent="0.2">
      <c r="A436" s="2"/>
      <c r="B436" s="2"/>
      <c r="C436" s="3" t="s">
        <v>115</v>
      </c>
      <c r="D436" s="3"/>
      <c r="E436" s="3"/>
      <c r="F436" s="3"/>
      <c r="G436" s="3"/>
      <c r="H436" s="3"/>
      <c r="I436" s="3"/>
      <c r="J436" s="3"/>
      <c r="K436" s="131"/>
      <c r="L436" s="74" t="s">
        <v>100</v>
      </c>
      <c r="M436" s="132" t="s">
        <v>101</v>
      </c>
      <c r="N436" s="3" t="s">
        <v>102</v>
      </c>
      <c r="O436" s="3"/>
      <c r="P436" s="3" t="s">
        <v>103</v>
      </c>
    </row>
    <row r="437" spans="1:16" x14ac:dyDescent="0.2">
      <c r="A437" s="4" t="s">
        <v>0</v>
      </c>
      <c r="B437" s="4">
        <v>2017</v>
      </c>
      <c r="C437" s="4">
        <v>2018</v>
      </c>
      <c r="D437" s="4">
        <v>2019</v>
      </c>
      <c r="E437" s="4">
        <v>2020</v>
      </c>
      <c r="F437" s="48" t="s">
        <v>95</v>
      </c>
      <c r="G437" s="4">
        <v>2022</v>
      </c>
      <c r="H437" s="4">
        <v>2023</v>
      </c>
      <c r="I437" s="4">
        <v>2024</v>
      </c>
      <c r="J437" s="4">
        <v>2025</v>
      </c>
      <c r="K437" s="4">
        <v>2026</v>
      </c>
      <c r="L437" s="20" t="s">
        <v>104</v>
      </c>
      <c r="M437" s="21"/>
      <c r="N437" s="22" t="s">
        <v>105</v>
      </c>
      <c r="O437" s="22" t="s">
        <v>106</v>
      </c>
      <c r="P437" s="22" t="s">
        <v>107</v>
      </c>
    </row>
    <row r="438" spans="1:16" x14ac:dyDescent="0.2">
      <c r="A438" s="2" t="s">
        <v>168</v>
      </c>
      <c r="B438" s="90">
        <v>3681</v>
      </c>
      <c r="C438" s="90">
        <v>3580</v>
      </c>
      <c r="D438" s="90">
        <v>3675</v>
      </c>
      <c r="E438" s="90">
        <v>3921</v>
      </c>
      <c r="F438" s="90">
        <v>3609</v>
      </c>
      <c r="G438" s="90">
        <v>3625</v>
      </c>
      <c r="H438" s="90">
        <v>3702</v>
      </c>
      <c r="I438" s="90">
        <v>3967</v>
      </c>
      <c r="J438" s="90">
        <v>3853</v>
      </c>
      <c r="K438" s="133">
        <v>3650</v>
      </c>
      <c r="L438" s="91">
        <f>IFERROR((K438-J438),"n/a")</f>
        <v>-203</v>
      </c>
      <c r="M438" s="78">
        <f>IFERROR((K438-J438)/J438,"n/a")</f>
        <v>-5.2686218531014795E-2</v>
      </c>
      <c r="N438" s="80">
        <f>IFERROR((K438-G438)/G438,"n/a")</f>
        <v>6.8965517241379309E-3</v>
      </c>
      <c r="O438" s="80">
        <f>IFERROR((K438-B438)/B438,"n/a")</f>
        <v>-8.4216245585438734E-3</v>
      </c>
      <c r="P438" s="80"/>
    </row>
    <row r="439" spans="1:16" x14ac:dyDescent="0.2">
      <c r="A439" s="50" t="s">
        <v>169</v>
      </c>
      <c r="B439" s="88">
        <v>21</v>
      </c>
      <c r="C439" s="88">
        <v>19</v>
      </c>
      <c r="D439" s="88">
        <v>18</v>
      </c>
      <c r="E439" s="88">
        <v>22</v>
      </c>
      <c r="F439" s="88">
        <v>17</v>
      </c>
      <c r="G439" s="88">
        <v>27</v>
      </c>
      <c r="H439" s="88">
        <v>19</v>
      </c>
      <c r="I439" s="88">
        <v>19</v>
      </c>
      <c r="J439" s="88">
        <v>24</v>
      </c>
      <c r="K439" s="134">
        <v>21</v>
      </c>
      <c r="L439" s="52">
        <f t="shared" ref="L439:L447" si="164">IFERROR((K439-J439),"n/a")</f>
        <v>-3</v>
      </c>
      <c r="M439" s="135">
        <f t="shared" ref="M439:M447" si="165">IFERROR((K439-J439)/J439,"n/a")</f>
        <v>-0.125</v>
      </c>
      <c r="N439" s="54">
        <f>IFERROR((K439-G439)/G439,"n/a")</f>
        <v>-0.22222222222222221</v>
      </c>
      <c r="O439" s="70">
        <f>IFERROR((K439-B439)/B439,"n/a")</f>
        <v>0</v>
      </c>
      <c r="P439" s="87"/>
    </row>
    <row r="440" spans="1:16" x14ac:dyDescent="0.2">
      <c r="A440" s="8" t="s">
        <v>170</v>
      </c>
      <c r="B440" s="6">
        <v>269</v>
      </c>
      <c r="C440" s="6">
        <v>266</v>
      </c>
      <c r="D440" s="6">
        <v>274</v>
      </c>
      <c r="E440" s="6">
        <v>272</v>
      </c>
      <c r="F440" s="6">
        <v>259</v>
      </c>
      <c r="G440" s="6">
        <v>254</v>
      </c>
      <c r="H440" s="6">
        <v>266</v>
      </c>
      <c r="I440" s="6">
        <v>313</v>
      </c>
      <c r="J440" s="6">
        <v>292</v>
      </c>
      <c r="K440" s="136">
        <v>285</v>
      </c>
      <c r="L440" s="34">
        <f t="shared" si="164"/>
        <v>-7</v>
      </c>
      <c r="M440" s="24">
        <f t="shared" si="165"/>
        <v>-2.3972602739726026E-2</v>
      </c>
      <c r="N440" s="12">
        <f t="shared" ref="N440:N447" si="166">IFERROR((K440-G440)/G440,"n/a")</f>
        <v>0.12204724409448819</v>
      </c>
      <c r="O440" s="12">
        <f t="shared" ref="O440:O447" si="167">IFERROR((K440-B440)/B440,"n/a")</f>
        <v>5.9479553903345722E-2</v>
      </c>
      <c r="P440" s="80"/>
    </row>
    <row r="441" spans="1:16" x14ac:dyDescent="0.2">
      <c r="A441" s="50" t="s">
        <v>171</v>
      </c>
      <c r="B441" s="88">
        <v>211</v>
      </c>
      <c r="C441" s="88">
        <v>239</v>
      </c>
      <c r="D441" s="88">
        <v>231</v>
      </c>
      <c r="E441" s="88">
        <v>242</v>
      </c>
      <c r="F441" s="88">
        <v>226</v>
      </c>
      <c r="G441" s="88">
        <v>240</v>
      </c>
      <c r="H441" s="88">
        <v>207</v>
      </c>
      <c r="I441" s="88">
        <v>249</v>
      </c>
      <c r="J441" s="88">
        <v>263</v>
      </c>
      <c r="K441" s="134">
        <v>275</v>
      </c>
      <c r="L441" s="52">
        <f t="shared" si="164"/>
        <v>12</v>
      </c>
      <c r="M441" s="135">
        <f t="shared" si="165"/>
        <v>4.5627376425855515E-2</v>
      </c>
      <c r="N441" s="54">
        <f t="shared" si="166"/>
        <v>0.14583333333333334</v>
      </c>
      <c r="O441" s="70">
        <f t="shared" si="167"/>
        <v>0.30331753554502372</v>
      </c>
      <c r="P441" s="87"/>
    </row>
    <row r="442" spans="1:16" x14ac:dyDescent="0.2">
      <c r="A442" s="8" t="s">
        <v>172</v>
      </c>
      <c r="B442" s="6">
        <v>5</v>
      </c>
      <c r="C442" s="6">
        <v>5</v>
      </c>
      <c r="D442" s="6">
        <v>3</v>
      </c>
      <c r="E442" s="6">
        <v>4</v>
      </c>
      <c r="F442" s="6">
        <v>3</v>
      </c>
      <c r="G442" s="6">
        <v>9</v>
      </c>
      <c r="H442" s="6">
        <v>7</v>
      </c>
      <c r="I442" s="6">
        <v>4</v>
      </c>
      <c r="J442" s="6">
        <v>2</v>
      </c>
      <c r="K442" s="136">
        <v>6</v>
      </c>
      <c r="L442" s="34">
        <f t="shared" si="164"/>
        <v>4</v>
      </c>
      <c r="M442" s="24">
        <f t="shared" si="165"/>
        <v>2</v>
      </c>
      <c r="N442" s="12">
        <f t="shared" si="166"/>
        <v>-0.33333333333333331</v>
      </c>
      <c r="O442" s="12">
        <f t="shared" si="167"/>
        <v>0.2</v>
      </c>
      <c r="P442" s="80"/>
    </row>
    <row r="443" spans="1:16" x14ac:dyDescent="0.2">
      <c r="A443" s="50" t="s">
        <v>173</v>
      </c>
      <c r="B443" s="88">
        <v>391</v>
      </c>
      <c r="C443" s="88">
        <v>381</v>
      </c>
      <c r="D443" s="88">
        <v>435</v>
      </c>
      <c r="E443" s="88">
        <v>490</v>
      </c>
      <c r="F443" s="88">
        <v>455</v>
      </c>
      <c r="G443" s="88">
        <v>510</v>
      </c>
      <c r="H443" s="88">
        <v>571</v>
      </c>
      <c r="I443" s="88">
        <v>632</v>
      </c>
      <c r="J443" s="88">
        <v>683</v>
      </c>
      <c r="K443" s="134">
        <v>693</v>
      </c>
      <c r="L443" s="52">
        <f t="shared" si="164"/>
        <v>10</v>
      </c>
      <c r="M443" s="135">
        <f t="shared" si="165"/>
        <v>1.4641288433382138E-2</v>
      </c>
      <c r="N443" s="54">
        <f t="shared" si="166"/>
        <v>0.35882352941176471</v>
      </c>
      <c r="O443" s="70">
        <f t="shared" si="167"/>
        <v>0.77237851662404089</v>
      </c>
      <c r="P443" s="87"/>
    </row>
    <row r="444" spans="1:16" x14ac:dyDescent="0.2">
      <c r="A444" s="8" t="s">
        <v>174</v>
      </c>
      <c r="B444" s="6">
        <v>2213</v>
      </c>
      <c r="C444" s="6">
        <v>2129</v>
      </c>
      <c r="D444" s="6">
        <v>2196</v>
      </c>
      <c r="E444" s="6">
        <v>2372</v>
      </c>
      <c r="F444" s="6">
        <v>2188</v>
      </c>
      <c r="G444" s="6">
        <v>2137</v>
      </c>
      <c r="H444" s="6">
        <v>2216</v>
      </c>
      <c r="I444" s="6">
        <v>2304</v>
      </c>
      <c r="J444" s="6">
        <v>2201</v>
      </c>
      <c r="K444" s="136">
        <v>1966</v>
      </c>
      <c r="L444" s="34">
        <f t="shared" si="164"/>
        <v>-235</v>
      </c>
      <c r="M444" s="24">
        <f t="shared" si="165"/>
        <v>-0.10676965015901863</v>
      </c>
      <c r="N444" s="12">
        <f t="shared" si="166"/>
        <v>-8.0018717828731864E-2</v>
      </c>
      <c r="O444" s="12">
        <f t="shared" si="167"/>
        <v>-0.11161319475824673</v>
      </c>
      <c r="P444" s="80"/>
    </row>
    <row r="445" spans="1:16" x14ac:dyDescent="0.2">
      <c r="A445" s="50" t="s">
        <v>175</v>
      </c>
      <c r="B445" s="88">
        <v>143</v>
      </c>
      <c r="C445" s="88">
        <v>152</v>
      </c>
      <c r="D445" s="88">
        <v>149</v>
      </c>
      <c r="E445" s="88">
        <v>172</v>
      </c>
      <c r="F445" s="88">
        <v>178</v>
      </c>
      <c r="G445" s="88">
        <v>172</v>
      </c>
      <c r="H445" s="88">
        <v>187</v>
      </c>
      <c r="I445" s="88">
        <v>227</v>
      </c>
      <c r="J445" s="88">
        <v>192</v>
      </c>
      <c r="K445" s="134">
        <v>186</v>
      </c>
      <c r="L445" s="52">
        <f t="shared" si="164"/>
        <v>-6</v>
      </c>
      <c r="M445" s="135">
        <f t="shared" si="165"/>
        <v>-3.125E-2</v>
      </c>
      <c r="N445" s="54">
        <f t="shared" si="166"/>
        <v>8.1395348837209308E-2</v>
      </c>
      <c r="O445" s="70">
        <f t="shared" si="167"/>
        <v>0.30069930069930068</v>
      </c>
      <c r="P445" s="87"/>
    </row>
    <row r="446" spans="1:16" x14ac:dyDescent="0.2">
      <c r="A446" s="8" t="s">
        <v>176</v>
      </c>
      <c r="B446" s="6">
        <v>79</v>
      </c>
      <c r="C446" s="6">
        <v>74</v>
      </c>
      <c r="D446" s="6">
        <v>70</v>
      </c>
      <c r="E446" s="6">
        <v>65</v>
      </c>
      <c r="F446" s="6">
        <v>61</v>
      </c>
      <c r="G446" s="6">
        <v>74</v>
      </c>
      <c r="H446" s="6">
        <v>78</v>
      </c>
      <c r="I446" s="6">
        <v>67</v>
      </c>
      <c r="J446" s="6">
        <v>70</v>
      </c>
      <c r="K446" s="136">
        <v>98</v>
      </c>
      <c r="L446" s="34">
        <f t="shared" si="164"/>
        <v>28</v>
      </c>
      <c r="M446" s="24">
        <f t="shared" si="165"/>
        <v>0.4</v>
      </c>
      <c r="N446" s="12">
        <f t="shared" si="166"/>
        <v>0.32432432432432434</v>
      </c>
      <c r="O446" s="12">
        <f t="shared" si="167"/>
        <v>0.24050632911392406</v>
      </c>
      <c r="P446" s="80"/>
    </row>
    <row r="447" spans="1:16" x14ac:dyDescent="0.2">
      <c r="A447" s="50" t="s">
        <v>75</v>
      </c>
      <c r="B447" s="88">
        <v>349</v>
      </c>
      <c r="C447" s="88">
        <v>315</v>
      </c>
      <c r="D447" s="88">
        <v>299</v>
      </c>
      <c r="E447" s="88">
        <v>282</v>
      </c>
      <c r="F447" s="88">
        <v>222</v>
      </c>
      <c r="G447" s="88">
        <v>202</v>
      </c>
      <c r="H447" s="88">
        <v>151</v>
      </c>
      <c r="I447" s="88">
        <v>152</v>
      </c>
      <c r="J447" s="88">
        <v>126</v>
      </c>
      <c r="K447" s="134">
        <v>120</v>
      </c>
      <c r="L447" s="52">
        <f t="shared" si="164"/>
        <v>-6</v>
      </c>
      <c r="M447" s="135">
        <f t="shared" si="165"/>
        <v>-4.7619047619047616E-2</v>
      </c>
      <c r="N447" s="54">
        <f t="shared" si="166"/>
        <v>-0.40594059405940597</v>
      </c>
      <c r="O447" s="70">
        <f t="shared" si="167"/>
        <v>-0.65616045845272208</v>
      </c>
      <c r="P447" s="87"/>
    </row>
    <row r="448" spans="1:16" x14ac:dyDescent="0.2">
      <c r="B448" s="9">
        <f>SUM(B449:B457)</f>
        <v>0.99999999999999989</v>
      </c>
      <c r="C448" s="9">
        <f>SUM(C449:C457)</f>
        <v>1</v>
      </c>
      <c r="D448" s="9">
        <f t="shared" ref="D448:K448" si="168">SUM(D449:D457)</f>
        <v>1</v>
      </c>
      <c r="E448" s="9">
        <f t="shared" si="168"/>
        <v>1</v>
      </c>
      <c r="F448" s="9">
        <f t="shared" si="168"/>
        <v>1.0000000000000002</v>
      </c>
      <c r="G448" s="9">
        <f t="shared" si="168"/>
        <v>1.0000000000000002</v>
      </c>
      <c r="H448" s="9">
        <f t="shared" si="168"/>
        <v>1</v>
      </c>
      <c r="I448" s="9">
        <f t="shared" si="168"/>
        <v>1</v>
      </c>
      <c r="J448" s="9">
        <f t="shared" si="168"/>
        <v>1</v>
      </c>
      <c r="K448" s="9">
        <f t="shared" si="168"/>
        <v>1</v>
      </c>
      <c r="L448" s="18"/>
      <c r="M448" s="137" t="s">
        <v>42</v>
      </c>
      <c r="N448" s="19"/>
      <c r="O448" s="19"/>
      <c r="P448" s="19"/>
    </row>
    <row r="449" spans="1:16" x14ac:dyDescent="0.2">
      <c r="A449" s="50" t="s">
        <v>169</v>
      </c>
      <c r="B449" s="56">
        <f>B439/B438</f>
        <v>5.7049714751426246E-3</v>
      </c>
      <c r="C449" s="56">
        <f>C439/$C$438</f>
        <v>5.3072625698324018E-3</v>
      </c>
      <c r="D449" s="56">
        <f>D439/$D$438</f>
        <v>4.8979591836734691E-3</v>
      </c>
      <c r="E449" s="56">
        <f>E439/$E$438</f>
        <v>5.6108135679673555E-3</v>
      </c>
      <c r="F449" s="56">
        <f>F439/$F$438</f>
        <v>4.7104461069548348E-3</v>
      </c>
      <c r="G449" s="56">
        <f>G439/$G$438</f>
        <v>7.4482758620689656E-3</v>
      </c>
      <c r="H449" s="56">
        <f>H439/$H$438</f>
        <v>5.1323608860075632E-3</v>
      </c>
      <c r="I449" s="56">
        <f>I439/$I$438</f>
        <v>4.789513486261659E-3</v>
      </c>
      <c r="J449" s="56">
        <f>J439/$J$438</f>
        <v>6.2289125356864783E-3</v>
      </c>
      <c r="K449" s="64">
        <f>K439/$K$438</f>
        <v>5.7534246575342467E-3</v>
      </c>
      <c r="L449" s="138"/>
      <c r="M449" s="53">
        <f>IFERROR((K449-J449),"n/a")</f>
        <v>-4.7548787815223162E-4</v>
      </c>
      <c r="N449" s="54">
        <f>IFERROR((K449-G449),"n/a")</f>
        <v>-1.6948512045347188E-3</v>
      </c>
      <c r="O449" s="54">
        <f>IFERROR((K449-B449),"n/a")</f>
        <v>4.8453182391622156E-5</v>
      </c>
      <c r="P449" s="54"/>
    </row>
    <row r="450" spans="1:16" x14ac:dyDescent="0.2">
      <c r="A450" s="8" t="s">
        <v>170</v>
      </c>
      <c r="B450" s="10">
        <f>B440/B438</f>
        <v>7.307796794349361E-2</v>
      </c>
      <c r="C450" s="10">
        <f t="shared" ref="C450:C457" si="169">C440/$C$438</f>
        <v>7.4301675977653636E-2</v>
      </c>
      <c r="D450" s="10">
        <f t="shared" ref="D450:D457" si="170">D440/$D$438</f>
        <v>7.4557823129251702E-2</v>
      </c>
      <c r="E450" s="10">
        <f t="shared" ref="E450:E457" si="171">E440/$E$438</f>
        <v>6.9370058658505485E-2</v>
      </c>
      <c r="F450" s="10">
        <f t="shared" ref="F450:F457" si="172">F440/$F$438</f>
        <v>7.1765031864782489E-2</v>
      </c>
      <c r="G450" s="10">
        <f t="shared" ref="G450:G457" si="173">G440/$G$438</f>
        <v>7.0068965517241386E-2</v>
      </c>
      <c r="H450" s="10">
        <f t="shared" ref="H450:H457" si="174">H440/$H$438</f>
        <v>7.1853052404105888E-2</v>
      </c>
      <c r="I450" s="10">
        <f t="shared" ref="I450:I457" si="175">I440/$I$438</f>
        <v>7.8900932694731529E-2</v>
      </c>
      <c r="J450" s="10">
        <f t="shared" ref="J450:J457" si="176">J440/$J$438</f>
        <v>7.5785102517518813E-2</v>
      </c>
      <c r="K450" s="42">
        <f t="shared" ref="K450:K457" si="177">K440/$K$438</f>
        <v>7.8082191780821916E-2</v>
      </c>
      <c r="L450" s="139"/>
      <c r="M450" s="24">
        <f t="shared" ref="M450:M457" si="178">IFERROR((K450-J450),"n/a")</f>
        <v>2.2970892633031037E-3</v>
      </c>
      <c r="N450" s="12">
        <f t="shared" ref="N450:N457" si="179">IFERROR((K450-G450),"n/a")</f>
        <v>8.0132262635805307E-3</v>
      </c>
      <c r="O450" s="12">
        <f t="shared" ref="O450:O457" si="180">IFERROR((K450-B450),"n/a")</f>
        <v>5.004223837328306E-3</v>
      </c>
      <c r="P450" s="12"/>
    </row>
    <row r="451" spans="1:16" x14ac:dyDescent="0.2">
      <c r="A451" s="50" t="s">
        <v>171</v>
      </c>
      <c r="B451" s="56">
        <f>B441/B438</f>
        <v>5.7321380059766371E-2</v>
      </c>
      <c r="C451" s="56">
        <f t="shared" si="169"/>
        <v>6.6759776536312848E-2</v>
      </c>
      <c r="D451" s="56">
        <f t="shared" si="170"/>
        <v>6.2857142857142861E-2</v>
      </c>
      <c r="E451" s="56">
        <f t="shared" si="171"/>
        <v>6.171894924764091E-2</v>
      </c>
      <c r="F451" s="56">
        <f t="shared" si="172"/>
        <v>6.2621224715987814E-2</v>
      </c>
      <c r="G451" s="56">
        <f t="shared" si="173"/>
        <v>6.620689655172414E-2</v>
      </c>
      <c r="H451" s="56">
        <f t="shared" si="174"/>
        <v>5.5915721231766614E-2</v>
      </c>
      <c r="I451" s="56">
        <f t="shared" si="175"/>
        <v>6.2767834635744896E-2</v>
      </c>
      <c r="J451" s="56">
        <f t="shared" si="176"/>
        <v>6.8258499870230985E-2</v>
      </c>
      <c r="K451" s="64">
        <f t="shared" si="177"/>
        <v>7.5342465753424653E-2</v>
      </c>
      <c r="L451" s="138"/>
      <c r="M451" s="53">
        <f t="shared" si="178"/>
        <v>7.0839658831936686E-3</v>
      </c>
      <c r="N451" s="54">
        <f t="shared" si="179"/>
        <v>9.1355692017005136E-3</v>
      </c>
      <c r="O451" s="54">
        <f t="shared" si="180"/>
        <v>1.8021085693658283E-2</v>
      </c>
      <c r="P451" s="54"/>
    </row>
    <row r="452" spans="1:16" x14ac:dyDescent="0.2">
      <c r="A452" s="8" t="s">
        <v>172</v>
      </c>
      <c r="B452" s="10">
        <f>B442/B438</f>
        <v>1.3583265417006249E-3</v>
      </c>
      <c r="C452" s="10">
        <f t="shared" si="169"/>
        <v>1.3966480446927375E-3</v>
      </c>
      <c r="D452" s="10">
        <f t="shared" si="170"/>
        <v>8.1632653061224493E-4</v>
      </c>
      <c r="E452" s="10">
        <f t="shared" si="171"/>
        <v>1.02014792144861E-3</v>
      </c>
      <c r="F452" s="10">
        <f t="shared" si="172"/>
        <v>8.3125519534497092E-4</v>
      </c>
      <c r="G452" s="10">
        <f t="shared" si="173"/>
        <v>2.4827586206896553E-3</v>
      </c>
      <c r="H452" s="10">
        <f t="shared" si="174"/>
        <v>1.8908698001080498E-3</v>
      </c>
      <c r="I452" s="10">
        <f t="shared" si="175"/>
        <v>1.008318628686665E-3</v>
      </c>
      <c r="J452" s="10">
        <f t="shared" si="176"/>
        <v>5.1907604464053979E-4</v>
      </c>
      <c r="K452" s="42">
        <f t="shared" si="177"/>
        <v>1.6438356164383563E-3</v>
      </c>
      <c r="L452" s="139"/>
      <c r="M452" s="24">
        <f t="shared" si="178"/>
        <v>1.1247595717978165E-3</v>
      </c>
      <c r="N452" s="12">
        <f t="shared" si="179"/>
        <v>-8.3892300425129906E-4</v>
      </c>
      <c r="O452" s="12">
        <f t="shared" si="180"/>
        <v>2.8550907473773139E-4</v>
      </c>
      <c r="P452" s="12"/>
    </row>
    <row r="453" spans="1:16" x14ac:dyDescent="0.2">
      <c r="A453" s="50" t="s">
        <v>173</v>
      </c>
      <c r="B453" s="56">
        <f>B443/B438</f>
        <v>0.10622113556098886</v>
      </c>
      <c r="C453" s="56">
        <f t="shared" si="169"/>
        <v>0.10642458100558659</v>
      </c>
      <c r="D453" s="56">
        <f t="shared" si="170"/>
        <v>0.11836734693877551</v>
      </c>
      <c r="E453" s="56">
        <f t="shared" si="171"/>
        <v>0.12496812037745474</v>
      </c>
      <c r="F453" s="56">
        <f t="shared" si="172"/>
        <v>0.12607370462732059</v>
      </c>
      <c r="G453" s="56">
        <f t="shared" si="173"/>
        <v>0.1406896551724138</v>
      </c>
      <c r="H453" s="56">
        <f t="shared" si="174"/>
        <v>0.1542409508373852</v>
      </c>
      <c r="I453" s="56">
        <f t="shared" si="175"/>
        <v>0.15931434333249306</v>
      </c>
      <c r="J453" s="56">
        <f t="shared" si="176"/>
        <v>0.17726446924474434</v>
      </c>
      <c r="K453" s="64">
        <f t="shared" si="177"/>
        <v>0.18986301369863012</v>
      </c>
      <c r="L453" s="138"/>
      <c r="M453" s="53">
        <f t="shared" si="178"/>
        <v>1.2598544453885779E-2</v>
      </c>
      <c r="N453" s="54">
        <f t="shared" si="179"/>
        <v>4.9173358526216321E-2</v>
      </c>
      <c r="O453" s="54">
        <f t="shared" si="180"/>
        <v>8.3641878137641262E-2</v>
      </c>
      <c r="P453" s="54"/>
    </row>
    <row r="454" spans="1:16" x14ac:dyDescent="0.2">
      <c r="A454" s="8" t="s">
        <v>174</v>
      </c>
      <c r="B454" s="10">
        <f>B444/B438</f>
        <v>0.60119532735669656</v>
      </c>
      <c r="C454" s="10">
        <f t="shared" si="169"/>
        <v>0.5946927374301676</v>
      </c>
      <c r="D454" s="10">
        <f t="shared" si="170"/>
        <v>0.59755102040816321</v>
      </c>
      <c r="E454" s="10">
        <f t="shared" si="171"/>
        <v>0.60494771741902575</v>
      </c>
      <c r="F454" s="10">
        <f t="shared" si="172"/>
        <v>0.60626212247159883</v>
      </c>
      <c r="G454" s="10">
        <f t="shared" si="173"/>
        <v>0.58951724137931039</v>
      </c>
      <c r="H454" s="10">
        <f t="shared" si="174"/>
        <v>0.59859535386277685</v>
      </c>
      <c r="I454" s="10">
        <f t="shared" si="175"/>
        <v>0.58079153012351903</v>
      </c>
      <c r="J454" s="10">
        <f t="shared" si="176"/>
        <v>0.57124318712691413</v>
      </c>
      <c r="K454" s="42">
        <f t="shared" si="177"/>
        <v>0.53863013698630136</v>
      </c>
      <c r="L454" s="139"/>
      <c r="M454" s="24">
        <f t="shared" si="178"/>
        <v>-3.2613050140612776E-2</v>
      </c>
      <c r="N454" s="12">
        <f t="shared" si="179"/>
        <v>-5.0887104393009031E-2</v>
      </c>
      <c r="O454" s="12">
        <f t="shared" si="180"/>
        <v>-6.2565190370395207E-2</v>
      </c>
      <c r="P454" s="12"/>
    </row>
    <row r="455" spans="1:16" x14ac:dyDescent="0.2">
      <c r="A455" s="50" t="s">
        <v>175</v>
      </c>
      <c r="B455" s="56">
        <f>B445/B438</f>
        <v>3.8848139092637873E-2</v>
      </c>
      <c r="C455" s="56">
        <f t="shared" si="169"/>
        <v>4.2458100558659215E-2</v>
      </c>
      <c r="D455" s="56">
        <f t="shared" si="170"/>
        <v>4.0544217687074828E-2</v>
      </c>
      <c r="E455" s="56">
        <f t="shared" si="171"/>
        <v>4.3866360622290233E-2</v>
      </c>
      <c r="F455" s="56">
        <f t="shared" si="172"/>
        <v>4.932114159046827E-2</v>
      </c>
      <c r="G455" s="56">
        <f t="shared" si="173"/>
        <v>4.7448275862068963E-2</v>
      </c>
      <c r="H455" s="56">
        <f t="shared" si="174"/>
        <v>5.0513236088600755E-2</v>
      </c>
      <c r="I455" s="56">
        <f t="shared" si="175"/>
        <v>5.7222082177968238E-2</v>
      </c>
      <c r="J455" s="56">
        <f t="shared" si="176"/>
        <v>4.9831300285491827E-2</v>
      </c>
      <c r="K455" s="64">
        <f t="shared" si="177"/>
        <v>5.0958904109589039E-2</v>
      </c>
      <c r="L455" s="138"/>
      <c r="M455" s="53">
        <f t="shared" si="178"/>
        <v>1.1276038240972119E-3</v>
      </c>
      <c r="N455" s="54">
        <f t="shared" si="179"/>
        <v>3.5106282475200756E-3</v>
      </c>
      <c r="O455" s="54">
        <f t="shared" si="180"/>
        <v>1.2110765016951165E-2</v>
      </c>
      <c r="P455" s="54"/>
    </row>
    <row r="456" spans="1:16" x14ac:dyDescent="0.2">
      <c r="A456" s="8" t="s">
        <v>176</v>
      </c>
      <c r="B456" s="10">
        <f>B446/B438</f>
        <v>2.1461559358869873E-2</v>
      </c>
      <c r="C456" s="10">
        <f t="shared" si="169"/>
        <v>2.0670391061452513E-2</v>
      </c>
      <c r="D456" s="10">
        <f t="shared" si="170"/>
        <v>1.9047619047619049E-2</v>
      </c>
      <c r="E456" s="10">
        <f t="shared" si="171"/>
        <v>1.6577403723539913E-2</v>
      </c>
      <c r="F456" s="10">
        <f t="shared" si="172"/>
        <v>1.6902188972014408E-2</v>
      </c>
      <c r="G456" s="10">
        <f t="shared" si="173"/>
        <v>2.0413793103448277E-2</v>
      </c>
      <c r="H456" s="10">
        <f t="shared" si="174"/>
        <v>2.1069692058346839E-2</v>
      </c>
      <c r="I456" s="10">
        <f t="shared" si="175"/>
        <v>1.688933703050164E-2</v>
      </c>
      <c r="J456" s="10">
        <f t="shared" si="176"/>
        <v>1.8167661562418894E-2</v>
      </c>
      <c r="K456" s="42">
        <f t="shared" si="177"/>
        <v>2.6849315068493151E-2</v>
      </c>
      <c r="L456" s="139"/>
      <c r="M456" s="24">
        <f t="shared" si="178"/>
        <v>8.6816535060742564E-3</v>
      </c>
      <c r="N456" s="12">
        <f t="shared" si="179"/>
        <v>6.4355219650448735E-3</v>
      </c>
      <c r="O456" s="12">
        <f t="shared" si="180"/>
        <v>5.3877557096232778E-3</v>
      </c>
      <c r="P456" s="12"/>
    </row>
    <row r="457" spans="1:16" x14ac:dyDescent="0.2">
      <c r="A457" s="50" t="s">
        <v>75</v>
      </c>
      <c r="B457" s="56">
        <f>B447/B438</f>
        <v>9.4811192610703615E-2</v>
      </c>
      <c r="C457" s="56">
        <f t="shared" si="169"/>
        <v>8.7988826815642462E-2</v>
      </c>
      <c r="D457" s="56">
        <f t="shared" si="170"/>
        <v>8.136054421768707E-2</v>
      </c>
      <c r="E457" s="56">
        <f t="shared" si="171"/>
        <v>7.1920428462127012E-2</v>
      </c>
      <c r="F457" s="56">
        <f t="shared" si="172"/>
        <v>6.1512884455527848E-2</v>
      </c>
      <c r="G457" s="56">
        <f t="shared" si="173"/>
        <v>5.5724137931034486E-2</v>
      </c>
      <c r="H457" s="56">
        <f t="shared" si="174"/>
        <v>4.0788762830902214E-2</v>
      </c>
      <c r="I457" s="56">
        <f t="shared" si="175"/>
        <v>3.8316107890093272E-2</v>
      </c>
      <c r="J457" s="56">
        <f t="shared" si="176"/>
        <v>3.2701790812354012E-2</v>
      </c>
      <c r="K457" s="64">
        <f t="shared" si="177"/>
        <v>3.287671232876712E-2</v>
      </c>
      <c r="L457" s="138"/>
      <c r="M457" s="53">
        <f t="shared" si="178"/>
        <v>1.7492151641310821E-4</v>
      </c>
      <c r="N457" s="54">
        <f t="shared" si="179"/>
        <v>-2.2847425602267366E-2</v>
      </c>
      <c r="O457" s="54">
        <f t="shared" si="180"/>
        <v>-6.1934480281936495E-2</v>
      </c>
      <c r="P457" s="54"/>
    </row>
    <row r="458" spans="1:16" x14ac:dyDescent="0.2">
      <c r="K458" s="131"/>
      <c r="L458" s="140"/>
      <c r="M458" s="132"/>
      <c r="N458" s="5"/>
      <c r="O458" s="5"/>
      <c r="P458" s="14"/>
    </row>
    <row r="459" spans="1:16" x14ac:dyDescent="0.2">
      <c r="A459" s="2" t="s">
        <v>52</v>
      </c>
      <c r="B459" s="90">
        <v>1283</v>
      </c>
      <c r="C459" s="90">
        <v>1218</v>
      </c>
      <c r="D459" s="90">
        <v>1420</v>
      </c>
      <c r="E459" s="90">
        <v>1435</v>
      </c>
      <c r="F459" s="90">
        <v>1704</v>
      </c>
      <c r="G459" s="90">
        <v>1920</v>
      </c>
      <c r="H459" s="90">
        <v>2111</v>
      </c>
      <c r="I459" s="90">
        <v>1694</v>
      </c>
      <c r="J459" s="90">
        <v>1836</v>
      </c>
      <c r="K459" s="133">
        <v>1763</v>
      </c>
      <c r="L459" s="141">
        <f>IFERROR((K459-J459),"n/a")</f>
        <v>-73</v>
      </c>
      <c r="M459" s="78">
        <f>IFERROR((K459-J459)/J459,"n/a")</f>
        <v>-3.9760348583877995E-2</v>
      </c>
      <c r="N459" s="80">
        <f>IFERROR((K459-G459)/G459,"n/a")</f>
        <v>-8.1770833333333334E-2</v>
      </c>
      <c r="O459" s="80">
        <f>IFERROR((K459-B459)/B459,"n/a")</f>
        <v>0.37412314886983633</v>
      </c>
      <c r="P459" s="80"/>
    </row>
    <row r="460" spans="1:16" x14ac:dyDescent="0.2">
      <c r="A460" s="50" t="s">
        <v>169</v>
      </c>
      <c r="B460" s="88">
        <v>5</v>
      </c>
      <c r="C460" s="88">
        <v>8</v>
      </c>
      <c r="D460" s="88">
        <v>8</v>
      </c>
      <c r="E460" s="88">
        <v>12</v>
      </c>
      <c r="F460" s="88">
        <v>9</v>
      </c>
      <c r="G460" s="88">
        <v>10</v>
      </c>
      <c r="H460" s="88">
        <v>7</v>
      </c>
      <c r="I460" s="88">
        <v>12</v>
      </c>
      <c r="J460" s="88">
        <v>9</v>
      </c>
      <c r="K460" s="134">
        <v>12</v>
      </c>
      <c r="L460" s="52">
        <f>IFERROR((K460-J460),"n/a")</f>
        <v>3</v>
      </c>
      <c r="M460" s="53">
        <f>IFERROR((K460-J460)/J460,"n/a")</f>
        <v>0.33333333333333331</v>
      </c>
      <c r="N460" s="54">
        <f>IFERROR((K460-G460)/G460,"n/a")</f>
        <v>0.2</v>
      </c>
      <c r="O460" s="70">
        <f>IFERROR((K460-B460)/B460,"n/a")</f>
        <v>1.4</v>
      </c>
      <c r="P460" s="87"/>
    </row>
    <row r="461" spans="1:16" x14ac:dyDescent="0.2">
      <c r="A461" s="8" t="s">
        <v>170</v>
      </c>
      <c r="B461" s="6">
        <v>52</v>
      </c>
      <c r="C461" s="6">
        <v>34</v>
      </c>
      <c r="D461" s="6">
        <v>48</v>
      </c>
      <c r="E461" s="6">
        <v>61</v>
      </c>
      <c r="F461" s="6">
        <v>66</v>
      </c>
      <c r="G461" s="6">
        <v>66</v>
      </c>
      <c r="H461" s="6">
        <v>61</v>
      </c>
      <c r="I461" s="6">
        <v>66</v>
      </c>
      <c r="J461" s="6">
        <v>74</v>
      </c>
      <c r="K461" s="136">
        <v>78</v>
      </c>
      <c r="L461" s="39">
        <f t="shared" ref="L461:L468" si="181">IFERROR((K461-J461),"n/a")</f>
        <v>4</v>
      </c>
      <c r="M461" s="24">
        <f t="shared" ref="M461:M468" si="182">IFERROR((K461-J461)/J461,"n/a")</f>
        <v>5.4054054054054057E-2</v>
      </c>
      <c r="N461" s="12">
        <f t="shared" ref="N461:N468" si="183">IFERROR((K461-G461)/G461,"n/a")</f>
        <v>0.18181818181818182</v>
      </c>
      <c r="O461" s="12">
        <f t="shared" ref="O461:O468" si="184">IFERROR((K461-B461)/B461,"n/a")</f>
        <v>0.5</v>
      </c>
      <c r="P461" s="80"/>
    </row>
    <row r="462" spans="1:16" x14ac:dyDescent="0.2">
      <c r="A462" s="50" t="s">
        <v>171</v>
      </c>
      <c r="B462" s="88">
        <v>56</v>
      </c>
      <c r="C462" s="88">
        <v>75</v>
      </c>
      <c r="D462" s="88">
        <v>70</v>
      </c>
      <c r="E462" s="88">
        <v>89</v>
      </c>
      <c r="F462" s="88">
        <v>82</v>
      </c>
      <c r="G462" s="88">
        <v>68</v>
      </c>
      <c r="H462" s="88">
        <v>81</v>
      </c>
      <c r="I462" s="88">
        <v>74</v>
      </c>
      <c r="J462" s="88">
        <v>81</v>
      </c>
      <c r="K462" s="134">
        <v>74</v>
      </c>
      <c r="L462" s="67">
        <f t="shared" si="181"/>
        <v>-7</v>
      </c>
      <c r="M462" s="53">
        <f t="shared" si="182"/>
        <v>-8.6419753086419748E-2</v>
      </c>
      <c r="N462" s="54">
        <f t="shared" si="183"/>
        <v>8.8235294117647065E-2</v>
      </c>
      <c r="O462" s="70">
        <f t="shared" si="184"/>
        <v>0.32142857142857145</v>
      </c>
      <c r="P462" s="87"/>
    </row>
    <row r="463" spans="1:16" x14ac:dyDescent="0.2">
      <c r="A463" s="8" t="s">
        <v>172</v>
      </c>
      <c r="B463" s="6">
        <v>1</v>
      </c>
      <c r="C463" s="6">
        <v>1</v>
      </c>
      <c r="D463" s="6">
        <v>0</v>
      </c>
      <c r="E463" s="6">
        <v>0</v>
      </c>
      <c r="F463" s="6">
        <v>1</v>
      </c>
      <c r="G463" s="6">
        <v>1</v>
      </c>
      <c r="H463" s="6">
        <v>1</v>
      </c>
      <c r="I463" s="6">
        <v>1</v>
      </c>
      <c r="J463" s="6">
        <v>3</v>
      </c>
      <c r="K463" s="136">
        <v>1</v>
      </c>
      <c r="L463" s="39">
        <f t="shared" si="181"/>
        <v>-2</v>
      </c>
      <c r="M463" s="24">
        <f t="shared" si="182"/>
        <v>-0.66666666666666663</v>
      </c>
      <c r="N463" s="12">
        <f t="shared" si="183"/>
        <v>0</v>
      </c>
      <c r="O463" s="12">
        <f t="shared" si="184"/>
        <v>0</v>
      </c>
      <c r="P463" s="80"/>
    </row>
    <row r="464" spans="1:16" x14ac:dyDescent="0.2">
      <c r="A464" s="50" t="s">
        <v>173</v>
      </c>
      <c r="B464" s="88">
        <v>82</v>
      </c>
      <c r="C464" s="88">
        <v>86</v>
      </c>
      <c r="D464" s="88">
        <v>107</v>
      </c>
      <c r="E464" s="88">
        <v>93</v>
      </c>
      <c r="F464" s="88">
        <v>103</v>
      </c>
      <c r="G464" s="88">
        <v>107</v>
      </c>
      <c r="H464" s="88">
        <v>128</v>
      </c>
      <c r="I464" s="88">
        <v>146</v>
      </c>
      <c r="J464" s="88">
        <v>160</v>
      </c>
      <c r="K464" s="134">
        <v>152</v>
      </c>
      <c r="L464" s="52">
        <f t="shared" si="181"/>
        <v>-8</v>
      </c>
      <c r="M464" s="53">
        <f t="shared" si="182"/>
        <v>-0.05</v>
      </c>
      <c r="N464" s="54">
        <f t="shared" si="183"/>
        <v>0.42056074766355139</v>
      </c>
      <c r="O464" s="70">
        <f t="shared" si="184"/>
        <v>0.85365853658536583</v>
      </c>
      <c r="P464" s="87"/>
    </row>
    <row r="465" spans="1:16" x14ac:dyDescent="0.2">
      <c r="A465" s="8" t="s">
        <v>174</v>
      </c>
      <c r="B465" s="6">
        <v>869</v>
      </c>
      <c r="C465" s="6">
        <v>831</v>
      </c>
      <c r="D465" s="6">
        <v>953</v>
      </c>
      <c r="E465" s="6">
        <v>970</v>
      </c>
      <c r="F465" s="6">
        <v>1190</v>
      </c>
      <c r="G465" s="6">
        <v>1217</v>
      </c>
      <c r="H465" s="6">
        <v>1252</v>
      </c>
      <c r="I465" s="6">
        <v>1142</v>
      </c>
      <c r="J465" s="6">
        <v>1313</v>
      </c>
      <c r="K465" s="136">
        <v>1247</v>
      </c>
      <c r="L465" s="39">
        <f t="shared" si="181"/>
        <v>-66</v>
      </c>
      <c r="M465" s="24">
        <f t="shared" si="182"/>
        <v>-5.0266565118050263E-2</v>
      </c>
      <c r="N465" s="12">
        <f t="shared" si="183"/>
        <v>2.4650780608052588E-2</v>
      </c>
      <c r="O465" s="12">
        <f t="shared" si="184"/>
        <v>0.43498273878020716</v>
      </c>
      <c r="P465" s="80"/>
    </row>
    <row r="466" spans="1:16" x14ac:dyDescent="0.2">
      <c r="A466" s="50" t="s">
        <v>175</v>
      </c>
      <c r="B466" s="88">
        <v>25</v>
      </c>
      <c r="C466" s="88">
        <v>24</v>
      </c>
      <c r="D466" s="88">
        <v>32</v>
      </c>
      <c r="E466" s="88">
        <v>33</v>
      </c>
      <c r="F466" s="88">
        <v>38</v>
      </c>
      <c r="G466" s="88">
        <v>46</v>
      </c>
      <c r="H466" s="88">
        <v>67</v>
      </c>
      <c r="I466" s="88">
        <v>60</v>
      </c>
      <c r="J466" s="88">
        <v>55</v>
      </c>
      <c r="K466" s="134">
        <v>48</v>
      </c>
      <c r="L466" s="67">
        <f t="shared" si="181"/>
        <v>-7</v>
      </c>
      <c r="M466" s="53">
        <f t="shared" si="182"/>
        <v>-0.12727272727272726</v>
      </c>
      <c r="N466" s="54">
        <f t="shared" si="183"/>
        <v>4.3478260869565216E-2</v>
      </c>
      <c r="O466" s="70">
        <f t="shared" si="184"/>
        <v>0.92</v>
      </c>
      <c r="P466" s="87"/>
    </row>
    <row r="467" spans="1:16" x14ac:dyDescent="0.2">
      <c r="A467" s="8" t="s">
        <v>176</v>
      </c>
      <c r="B467" s="6">
        <v>37</v>
      </c>
      <c r="C467" s="6">
        <v>35</v>
      </c>
      <c r="D467" s="6">
        <v>74</v>
      </c>
      <c r="E467" s="6">
        <v>28</v>
      </c>
      <c r="F467" s="6">
        <v>43</v>
      </c>
      <c r="G467" s="6">
        <v>41</v>
      </c>
      <c r="H467" s="6">
        <v>31</v>
      </c>
      <c r="I467" s="6">
        <v>12</v>
      </c>
      <c r="J467" s="6">
        <v>31</v>
      </c>
      <c r="K467" s="136">
        <v>28</v>
      </c>
      <c r="L467" s="39">
        <f t="shared" si="181"/>
        <v>-3</v>
      </c>
      <c r="M467" s="24">
        <f t="shared" si="182"/>
        <v>-9.6774193548387094E-2</v>
      </c>
      <c r="N467" s="12">
        <f t="shared" si="183"/>
        <v>-0.31707317073170732</v>
      </c>
      <c r="O467" s="12">
        <f t="shared" si="184"/>
        <v>-0.24324324324324326</v>
      </c>
      <c r="P467" s="80"/>
    </row>
    <row r="468" spans="1:16" x14ac:dyDescent="0.2">
      <c r="A468" s="50" t="s">
        <v>75</v>
      </c>
      <c r="B468" s="88">
        <v>156</v>
      </c>
      <c r="C468" s="88">
        <v>124</v>
      </c>
      <c r="D468" s="88">
        <v>128</v>
      </c>
      <c r="E468" s="88">
        <v>149</v>
      </c>
      <c r="F468" s="88">
        <v>172</v>
      </c>
      <c r="G468" s="88">
        <v>364</v>
      </c>
      <c r="H468" s="88">
        <v>483</v>
      </c>
      <c r="I468" s="88">
        <v>181</v>
      </c>
      <c r="J468" s="88">
        <v>110</v>
      </c>
      <c r="K468" s="134">
        <v>123</v>
      </c>
      <c r="L468" s="67">
        <f t="shared" si="181"/>
        <v>13</v>
      </c>
      <c r="M468" s="53">
        <f t="shared" si="182"/>
        <v>0.11818181818181818</v>
      </c>
      <c r="N468" s="54">
        <f t="shared" si="183"/>
        <v>-0.66208791208791207</v>
      </c>
      <c r="O468" s="70">
        <f t="shared" si="184"/>
        <v>-0.21153846153846154</v>
      </c>
      <c r="P468" s="87"/>
    </row>
    <row r="469" spans="1:16" x14ac:dyDescent="0.2">
      <c r="B469" s="9">
        <f>SUM(B470:B478)</f>
        <v>1</v>
      </c>
      <c r="C469" s="9">
        <f>SUM(C470:C478)</f>
        <v>1</v>
      </c>
      <c r="D469" s="9">
        <f t="shared" ref="D469:K469" si="185">SUM(D470:D478)</f>
        <v>1</v>
      </c>
      <c r="E469" s="9">
        <f t="shared" si="185"/>
        <v>1</v>
      </c>
      <c r="F469" s="9">
        <f t="shared" si="185"/>
        <v>1</v>
      </c>
      <c r="G469" s="9">
        <f t="shared" si="185"/>
        <v>1</v>
      </c>
      <c r="H469" s="9">
        <f t="shared" si="185"/>
        <v>1</v>
      </c>
      <c r="I469" s="9">
        <f t="shared" si="185"/>
        <v>1</v>
      </c>
      <c r="J469" s="9">
        <f t="shared" si="185"/>
        <v>1</v>
      </c>
      <c r="K469" s="9">
        <f t="shared" si="185"/>
        <v>0.99999999999999989</v>
      </c>
      <c r="L469" s="92"/>
      <c r="M469" s="137" t="s">
        <v>42</v>
      </c>
      <c r="N469" s="19"/>
      <c r="O469" s="19"/>
      <c r="P469" s="19"/>
    </row>
    <row r="470" spans="1:16" x14ac:dyDescent="0.2">
      <c r="A470" s="50" t="s">
        <v>169</v>
      </c>
      <c r="B470" s="56">
        <f>B460/B459</f>
        <v>3.897116134060795E-3</v>
      </c>
      <c r="C470" s="56">
        <f>C460/$C$459</f>
        <v>6.5681444991789817E-3</v>
      </c>
      <c r="D470" s="56">
        <f>D460/$D$459</f>
        <v>5.6338028169014088E-3</v>
      </c>
      <c r="E470" s="56">
        <f>E460/$E$459</f>
        <v>8.3623693379790941E-3</v>
      </c>
      <c r="F470" s="56">
        <f>F460/$F$459</f>
        <v>5.2816901408450703E-3</v>
      </c>
      <c r="G470" s="56">
        <f>G460/$G$459</f>
        <v>5.208333333333333E-3</v>
      </c>
      <c r="H470" s="56">
        <f>H460/$H$459</f>
        <v>3.3159639981051635E-3</v>
      </c>
      <c r="I470" s="56">
        <f>I460/$I$459</f>
        <v>7.0838252656434475E-3</v>
      </c>
      <c r="J470" s="56">
        <f>J460/$J$459</f>
        <v>4.9019607843137254E-3</v>
      </c>
      <c r="K470" s="64">
        <f>K460/$K$459</f>
        <v>6.8065796937039139E-3</v>
      </c>
      <c r="L470" s="138"/>
      <c r="M470" s="53">
        <f>IFERROR((K470-J470),"n/a")</f>
        <v>1.9046189093901884E-3</v>
      </c>
      <c r="N470" s="54">
        <f>IFERROR((K470-G470),"n/a")</f>
        <v>1.5982463603705808E-3</v>
      </c>
      <c r="O470" s="54">
        <f>IFERROR((K470-B470),"n/a")</f>
        <v>2.9094635596431189E-3</v>
      </c>
      <c r="P470" s="54"/>
    </row>
    <row r="471" spans="1:16" x14ac:dyDescent="0.2">
      <c r="A471" s="8" t="s">
        <v>170</v>
      </c>
      <c r="B471" s="10">
        <f>B461/B459</f>
        <v>4.053000779423227E-2</v>
      </c>
      <c r="C471" s="10">
        <f t="shared" ref="C471:C478" si="186">C461/$C$459</f>
        <v>2.7914614121510674E-2</v>
      </c>
      <c r="D471" s="10">
        <f t="shared" ref="D471:D478" si="187">D461/$D$459</f>
        <v>3.3802816901408447E-2</v>
      </c>
      <c r="E471" s="10">
        <f t="shared" ref="E471:E478" si="188">E461/$E$459</f>
        <v>4.2508710801393727E-2</v>
      </c>
      <c r="F471" s="10">
        <f t="shared" ref="F471:F478" si="189">F461/$F$459</f>
        <v>3.873239436619718E-2</v>
      </c>
      <c r="G471" s="10">
        <f t="shared" ref="G471:G478" si="190">G461/$G$459</f>
        <v>3.4375000000000003E-2</v>
      </c>
      <c r="H471" s="10">
        <f t="shared" ref="H471:H478" si="191">H461/$H$459</f>
        <v>2.8896257697773566E-2</v>
      </c>
      <c r="I471" s="10">
        <f t="shared" ref="I471:I478" si="192">I461/$I$459</f>
        <v>3.896103896103896E-2</v>
      </c>
      <c r="J471" s="10">
        <f t="shared" ref="J471:J478" si="193">J461/$J$459</f>
        <v>4.0305010893246188E-2</v>
      </c>
      <c r="K471" s="42">
        <f t="shared" ref="K471:K478" si="194">K461/$K$459</f>
        <v>4.4242768009075437E-2</v>
      </c>
      <c r="L471" s="139"/>
      <c r="M471" s="24">
        <f t="shared" ref="M471:M478" si="195">IFERROR((K471-J471),"n/a")</f>
        <v>3.937757115829249E-3</v>
      </c>
      <c r="N471" s="12">
        <f t="shared" ref="N471:N478" si="196">IFERROR((K471-G471),"n/a")</f>
        <v>9.8677680090754338E-3</v>
      </c>
      <c r="O471" s="12">
        <f t="shared" ref="O471:O478" si="197">IFERROR((K471-B471),"n/a")</f>
        <v>3.7127602148431665E-3</v>
      </c>
      <c r="P471" s="12"/>
    </row>
    <row r="472" spans="1:16" x14ac:dyDescent="0.2">
      <c r="A472" s="50" t="s">
        <v>171</v>
      </c>
      <c r="B472" s="56">
        <f>B462/B459</f>
        <v>4.3647700701480906E-2</v>
      </c>
      <c r="C472" s="56">
        <f t="shared" si="186"/>
        <v>6.1576354679802957E-2</v>
      </c>
      <c r="D472" s="56">
        <f t="shared" si="187"/>
        <v>4.9295774647887321E-2</v>
      </c>
      <c r="E472" s="56">
        <f t="shared" si="188"/>
        <v>6.202090592334495E-2</v>
      </c>
      <c r="F472" s="56">
        <f t="shared" si="189"/>
        <v>4.8122065727699531E-2</v>
      </c>
      <c r="G472" s="56">
        <f t="shared" si="190"/>
        <v>3.5416666666666666E-2</v>
      </c>
      <c r="H472" s="56">
        <f t="shared" si="191"/>
        <v>3.8370440549502609E-2</v>
      </c>
      <c r="I472" s="56">
        <f t="shared" si="192"/>
        <v>4.3683589138134596E-2</v>
      </c>
      <c r="J472" s="56">
        <f t="shared" si="193"/>
        <v>4.4117647058823532E-2</v>
      </c>
      <c r="K472" s="64">
        <f t="shared" si="194"/>
        <v>4.1973908111174137E-2</v>
      </c>
      <c r="L472" s="138"/>
      <c r="M472" s="53">
        <f t="shared" si="195"/>
        <v>-2.1437389476493957E-3</v>
      </c>
      <c r="N472" s="54">
        <f t="shared" si="196"/>
        <v>6.5572414445074709E-3</v>
      </c>
      <c r="O472" s="54">
        <f t="shared" si="197"/>
        <v>-1.6737925903067691E-3</v>
      </c>
      <c r="P472" s="54"/>
    </row>
    <row r="473" spans="1:16" x14ac:dyDescent="0.2">
      <c r="A473" s="8" t="s">
        <v>172</v>
      </c>
      <c r="B473" s="10">
        <f>B463/B459</f>
        <v>7.7942322681215901E-4</v>
      </c>
      <c r="C473" s="10">
        <f t="shared" si="186"/>
        <v>8.2101806239737272E-4</v>
      </c>
      <c r="D473" s="10">
        <f t="shared" si="187"/>
        <v>0</v>
      </c>
      <c r="E473" s="10">
        <f t="shared" si="188"/>
        <v>0</v>
      </c>
      <c r="F473" s="10">
        <f t="shared" si="189"/>
        <v>5.8685446009389673E-4</v>
      </c>
      <c r="G473" s="10">
        <f t="shared" si="190"/>
        <v>5.2083333333333333E-4</v>
      </c>
      <c r="H473" s="10">
        <f t="shared" si="191"/>
        <v>4.7370914258645192E-4</v>
      </c>
      <c r="I473" s="10">
        <f t="shared" si="192"/>
        <v>5.9031877213695393E-4</v>
      </c>
      <c r="J473" s="10">
        <f t="shared" si="193"/>
        <v>1.6339869281045752E-3</v>
      </c>
      <c r="K473" s="42">
        <f t="shared" si="194"/>
        <v>5.6721497447532619E-4</v>
      </c>
      <c r="L473" s="139"/>
      <c r="M473" s="24">
        <f t="shared" si="195"/>
        <v>-1.0667719536292491E-3</v>
      </c>
      <c r="N473" s="12">
        <f t="shared" si="196"/>
        <v>4.6381641141992865E-5</v>
      </c>
      <c r="O473" s="12">
        <f t="shared" si="197"/>
        <v>-2.1220825233683282E-4</v>
      </c>
      <c r="P473" s="12"/>
    </row>
    <row r="474" spans="1:16" x14ac:dyDescent="0.2">
      <c r="A474" s="50" t="s">
        <v>173</v>
      </c>
      <c r="B474" s="56">
        <f>B464/B459</f>
        <v>6.3912704598597034E-2</v>
      </c>
      <c r="C474" s="56">
        <f t="shared" si="186"/>
        <v>7.0607553366174053E-2</v>
      </c>
      <c r="D474" s="56">
        <f t="shared" si="187"/>
        <v>7.5352112676056335E-2</v>
      </c>
      <c r="E474" s="56">
        <f t="shared" si="188"/>
        <v>6.4808362369337985E-2</v>
      </c>
      <c r="F474" s="56">
        <f t="shared" si="189"/>
        <v>6.044600938967136E-2</v>
      </c>
      <c r="G474" s="56">
        <f t="shared" si="190"/>
        <v>5.572916666666667E-2</v>
      </c>
      <c r="H474" s="56">
        <f t="shared" si="191"/>
        <v>6.0634770251065846E-2</v>
      </c>
      <c r="I474" s="56">
        <f t="shared" si="192"/>
        <v>8.6186540731995276E-2</v>
      </c>
      <c r="J474" s="56">
        <f t="shared" si="193"/>
        <v>8.714596949891068E-2</v>
      </c>
      <c r="K474" s="64">
        <f t="shared" si="194"/>
        <v>8.621667612024958E-2</v>
      </c>
      <c r="L474" s="138"/>
      <c r="M474" s="53">
        <f t="shared" si="195"/>
        <v>-9.2929337866110018E-4</v>
      </c>
      <c r="N474" s="54">
        <f t="shared" si="196"/>
        <v>3.048750945358291E-2</v>
      </c>
      <c r="O474" s="54">
        <f t="shared" si="197"/>
        <v>2.2303971521652546E-2</v>
      </c>
      <c r="P474" s="54"/>
    </row>
    <row r="475" spans="1:16" x14ac:dyDescent="0.2">
      <c r="A475" s="8" t="s">
        <v>174</v>
      </c>
      <c r="B475" s="10">
        <f>B465/B459</f>
        <v>0.6773187840997662</v>
      </c>
      <c r="C475" s="10">
        <f t="shared" si="186"/>
        <v>0.68226600985221675</v>
      </c>
      <c r="D475" s="10">
        <f t="shared" si="187"/>
        <v>0.67112676056338028</v>
      </c>
      <c r="E475" s="10">
        <f t="shared" si="188"/>
        <v>0.6759581881533101</v>
      </c>
      <c r="F475" s="10">
        <f t="shared" si="189"/>
        <v>0.69835680751173712</v>
      </c>
      <c r="G475" s="10">
        <f t="shared" si="190"/>
        <v>0.63385416666666672</v>
      </c>
      <c r="H475" s="10">
        <f t="shared" si="191"/>
        <v>0.59308384651823776</v>
      </c>
      <c r="I475" s="10">
        <f t="shared" si="192"/>
        <v>0.67414403778040144</v>
      </c>
      <c r="J475" s="10">
        <f t="shared" si="193"/>
        <v>0.71514161220043571</v>
      </c>
      <c r="K475" s="42">
        <f t="shared" si="194"/>
        <v>0.70731707317073167</v>
      </c>
      <c r="L475" s="139"/>
      <c r="M475" s="24">
        <f t="shared" si="195"/>
        <v>-7.8245390297040363E-3</v>
      </c>
      <c r="N475" s="12">
        <f t="shared" si="196"/>
        <v>7.3462906504064951E-2</v>
      </c>
      <c r="O475" s="12">
        <f t="shared" si="197"/>
        <v>2.9998289070965467E-2</v>
      </c>
      <c r="P475" s="12"/>
    </row>
    <row r="476" spans="1:16" x14ac:dyDescent="0.2">
      <c r="A476" s="50" t="s">
        <v>175</v>
      </c>
      <c r="B476" s="56">
        <f>B466/B459</f>
        <v>1.9485580670303974E-2</v>
      </c>
      <c r="C476" s="56">
        <f t="shared" si="186"/>
        <v>1.9704433497536946E-2</v>
      </c>
      <c r="D476" s="56">
        <f t="shared" si="187"/>
        <v>2.2535211267605635E-2</v>
      </c>
      <c r="E476" s="56">
        <f t="shared" si="188"/>
        <v>2.2996515679442508E-2</v>
      </c>
      <c r="F476" s="56">
        <f t="shared" si="189"/>
        <v>2.2300469483568074E-2</v>
      </c>
      <c r="G476" s="56">
        <f t="shared" si="190"/>
        <v>2.3958333333333335E-2</v>
      </c>
      <c r="H476" s="56">
        <f t="shared" si="191"/>
        <v>3.1738512553292277E-2</v>
      </c>
      <c r="I476" s="56">
        <f t="shared" si="192"/>
        <v>3.541912632821724E-2</v>
      </c>
      <c r="J476" s="56">
        <f t="shared" si="193"/>
        <v>2.9956427015250545E-2</v>
      </c>
      <c r="K476" s="64">
        <f t="shared" si="194"/>
        <v>2.7226318774815655E-2</v>
      </c>
      <c r="L476" s="138"/>
      <c r="M476" s="53">
        <f t="shared" si="195"/>
        <v>-2.7301082404348892E-3</v>
      </c>
      <c r="N476" s="54">
        <f t="shared" si="196"/>
        <v>3.2679854414823205E-3</v>
      </c>
      <c r="O476" s="54">
        <f t="shared" si="197"/>
        <v>7.740738104511681E-3</v>
      </c>
      <c r="P476" s="54"/>
    </row>
    <row r="477" spans="1:16" x14ac:dyDescent="0.2">
      <c r="A477" s="8" t="s">
        <v>176</v>
      </c>
      <c r="B477" s="10">
        <f>B467/B459</f>
        <v>2.8838659392049885E-2</v>
      </c>
      <c r="C477" s="10">
        <f t="shared" si="186"/>
        <v>2.8735632183908046E-2</v>
      </c>
      <c r="D477" s="10">
        <f t="shared" si="187"/>
        <v>5.2112676056338028E-2</v>
      </c>
      <c r="E477" s="10">
        <f t="shared" si="188"/>
        <v>1.9512195121951219E-2</v>
      </c>
      <c r="F477" s="10">
        <f t="shared" si="189"/>
        <v>2.5234741784037559E-2</v>
      </c>
      <c r="G477" s="10">
        <f t="shared" si="190"/>
        <v>2.1354166666666667E-2</v>
      </c>
      <c r="H477" s="10">
        <f t="shared" si="191"/>
        <v>1.4684983420180009E-2</v>
      </c>
      <c r="I477" s="10">
        <f t="shared" si="192"/>
        <v>7.0838252656434475E-3</v>
      </c>
      <c r="J477" s="10">
        <f t="shared" si="193"/>
        <v>1.6884531590413945E-2</v>
      </c>
      <c r="K477" s="42">
        <f t="shared" si="194"/>
        <v>1.5882019285309131E-2</v>
      </c>
      <c r="L477" s="139"/>
      <c r="M477" s="24">
        <f t="shared" si="195"/>
        <v>-1.0025123051048135E-3</v>
      </c>
      <c r="N477" s="12">
        <f t="shared" si="196"/>
        <v>-5.472147381357536E-3</v>
      </c>
      <c r="O477" s="12">
        <f t="shared" si="197"/>
        <v>-1.2956640106740754E-2</v>
      </c>
      <c r="P477" s="12"/>
    </row>
    <row r="478" spans="1:16" x14ac:dyDescent="0.2">
      <c r="A478" s="50" t="s">
        <v>75</v>
      </c>
      <c r="B478" s="56">
        <f>B468/B459</f>
        <v>0.12159002338269681</v>
      </c>
      <c r="C478" s="56">
        <f t="shared" si="186"/>
        <v>0.10180623973727422</v>
      </c>
      <c r="D478" s="56">
        <f t="shared" si="187"/>
        <v>9.014084507042254E-2</v>
      </c>
      <c r="E478" s="56">
        <f t="shared" si="188"/>
        <v>0.10383275261324042</v>
      </c>
      <c r="F478" s="56">
        <f t="shared" si="189"/>
        <v>0.10093896713615023</v>
      </c>
      <c r="G478" s="56">
        <f t="shared" si="190"/>
        <v>0.18958333333333333</v>
      </c>
      <c r="H478" s="56">
        <f t="shared" si="191"/>
        <v>0.22880151586925629</v>
      </c>
      <c r="I478" s="56">
        <f t="shared" si="192"/>
        <v>0.10684769775678866</v>
      </c>
      <c r="J478" s="56">
        <f t="shared" si="193"/>
        <v>5.9912854030501089E-2</v>
      </c>
      <c r="K478" s="64">
        <f t="shared" si="194"/>
        <v>6.9767441860465115E-2</v>
      </c>
      <c r="L478" s="138"/>
      <c r="M478" s="53">
        <f t="shared" si="195"/>
        <v>9.854587829964026E-3</v>
      </c>
      <c r="N478" s="54">
        <f t="shared" si="196"/>
        <v>-0.11981589147286821</v>
      </c>
      <c r="O478" s="54">
        <f t="shared" si="197"/>
        <v>-5.1822581522231695E-2</v>
      </c>
      <c r="P478" s="54"/>
    </row>
    <row r="479" spans="1:16" x14ac:dyDescent="0.2">
      <c r="A479" t="s">
        <v>96</v>
      </c>
    </row>
    <row r="481" spans="1:16" ht="21" x14ac:dyDescent="0.25">
      <c r="A481" s="1" t="s">
        <v>181</v>
      </c>
      <c r="B481" s="1"/>
    </row>
    <row r="482" spans="1:16" x14ac:dyDescent="0.2">
      <c r="A482" t="s">
        <v>97</v>
      </c>
    </row>
    <row r="483" spans="1:16" x14ac:dyDescent="0.2">
      <c r="A483" s="2"/>
      <c r="B483" s="2"/>
      <c r="C483" s="3" t="s">
        <v>115</v>
      </c>
      <c r="D483" s="3"/>
      <c r="E483" s="3"/>
      <c r="F483" s="3"/>
      <c r="G483" s="3"/>
      <c r="H483" s="3"/>
      <c r="I483" s="3"/>
      <c r="J483" s="3"/>
      <c r="K483" s="131"/>
      <c r="L483" s="74" t="s">
        <v>100</v>
      </c>
      <c r="M483" s="132" t="s">
        <v>101</v>
      </c>
      <c r="N483" s="3" t="s">
        <v>102</v>
      </c>
      <c r="O483" s="3"/>
      <c r="P483" s="3" t="s">
        <v>103</v>
      </c>
    </row>
    <row r="484" spans="1:16" x14ac:dyDescent="0.2">
      <c r="A484" s="4" t="s">
        <v>0</v>
      </c>
      <c r="B484" s="4">
        <v>2017</v>
      </c>
      <c r="C484" s="4">
        <v>2018</v>
      </c>
      <c r="D484" s="4">
        <v>2019</v>
      </c>
      <c r="E484" s="4">
        <v>2020</v>
      </c>
      <c r="F484" s="48" t="s">
        <v>95</v>
      </c>
      <c r="G484" s="4">
        <v>2022</v>
      </c>
      <c r="H484" s="4">
        <v>2023</v>
      </c>
      <c r="I484" s="4">
        <v>2024</v>
      </c>
      <c r="J484" s="4">
        <v>2025</v>
      </c>
      <c r="K484" s="4">
        <v>2026</v>
      </c>
      <c r="L484" s="20" t="s">
        <v>104</v>
      </c>
      <c r="M484" s="21"/>
      <c r="N484" s="22" t="s">
        <v>105</v>
      </c>
      <c r="O484" s="22" t="s">
        <v>106</v>
      </c>
      <c r="P484" s="22" t="s">
        <v>107</v>
      </c>
    </row>
    <row r="485" spans="1:16" x14ac:dyDescent="0.2">
      <c r="A485" s="89" t="s">
        <v>178</v>
      </c>
      <c r="B485" s="90">
        <v>628</v>
      </c>
      <c r="C485" s="90">
        <v>644</v>
      </c>
      <c r="D485" s="90">
        <v>687</v>
      </c>
      <c r="E485" s="90">
        <v>758</v>
      </c>
      <c r="F485" s="90">
        <v>701</v>
      </c>
      <c r="G485" s="90">
        <v>786</v>
      </c>
      <c r="H485" s="90">
        <v>804</v>
      </c>
      <c r="I485" s="90">
        <v>904</v>
      </c>
      <c r="J485" s="90">
        <v>972</v>
      </c>
      <c r="K485" s="133">
        <v>995</v>
      </c>
      <c r="L485" s="115">
        <f>IFERROR((K485-J485),"n/a")</f>
        <v>23</v>
      </c>
      <c r="M485" s="78">
        <f>IFERROR((K485-J485)/J485,"n/a")</f>
        <v>2.3662551440329218E-2</v>
      </c>
      <c r="N485" s="80">
        <f>IFERROR((K485-G485)/G485,"n/a")</f>
        <v>0.26590330788804073</v>
      </c>
      <c r="O485" s="80">
        <f>IFERROR((K485-B485)/B485,"n/a")</f>
        <v>0.58439490445859876</v>
      </c>
      <c r="P485" s="80"/>
    </row>
    <row r="486" spans="1:16" x14ac:dyDescent="0.2">
      <c r="A486" s="50" t="s">
        <v>48</v>
      </c>
      <c r="B486" s="50">
        <v>50</v>
      </c>
      <c r="C486" s="88">
        <v>56</v>
      </c>
      <c r="D486" s="88">
        <v>49</v>
      </c>
      <c r="E486" s="88">
        <v>43</v>
      </c>
      <c r="F486" s="88">
        <v>48</v>
      </c>
      <c r="G486" s="88">
        <v>60</v>
      </c>
      <c r="H486" s="88">
        <v>71</v>
      </c>
      <c r="I486" s="88">
        <v>83</v>
      </c>
      <c r="J486" s="88">
        <v>83</v>
      </c>
      <c r="K486" s="134">
        <v>53</v>
      </c>
      <c r="L486" s="66">
        <f t="shared" ref="L486:L489" si="198">IFERROR((K486-J486),"n/a")</f>
        <v>-30</v>
      </c>
      <c r="M486" s="53">
        <f t="shared" ref="M486:M489" si="199">IFERROR((K486-J486)/J486,"n/a")</f>
        <v>-0.36144578313253012</v>
      </c>
      <c r="N486" s="54">
        <f>IFERROR((K486-G486)/G486,"n/a")</f>
        <v>-0.11666666666666667</v>
      </c>
      <c r="O486" s="70">
        <f>IFERROR((K486-B486)/B486,"n/a")</f>
        <v>0.06</v>
      </c>
      <c r="P486" s="87"/>
    </row>
    <row r="487" spans="1:16" x14ac:dyDescent="0.2">
      <c r="A487" s="8" t="s">
        <v>153</v>
      </c>
      <c r="B487" s="8">
        <v>72</v>
      </c>
      <c r="C487" s="6">
        <v>84</v>
      </c>
      <c r="D487" s="6">
        <v>97</v>
      </c>
      <c r="E487" s="6">
        <v>92</v>
      </c>
      <c r="F487" s="6">
        <v>99</v>
      </c>
      <c r="G487" s="6">
        <v>104</v>
      </c>
      <c r="H487" s="6">
        <v>123</v>
      </c>
      <c r="I487" s="6">
        <v>140</v>
      </c>
      <c r="J487" s="6">
        <v>166</v>
      </c>
      <c r="K487" s="136">
        <v>171</v>
      </c>
      <c r="L487" s="38">
        <f t="shared" si="198"/>
        <v>5</v>
      </c>
      <c r="M487" s="24">
        <f t="shared" si="199"/>
        <v>3.0120481927710843E-2</v>
      </c>
      <c r="N487" s="12">
        <f t="shared" ref="N487:N494" si="200">IFERROR((K487-G487)/G487,"n/a")</f>
        <v>0.64423076923076927</v>
      </c>
      <c r="O487" s="12">
        <f t="shared" ref="O487:O494" si="201">IFERROR((K487-B487)/B487,"n/a")</f>
        <v>1.375</v>
      </c>
      <c r="P487" s="80"/>
    </row>
    <row r="488" spans="1:16" x14ac:dyDescent="0.2">
      <c r="A488" s="50" t="s">
        <v>154</v>
      </c>
      <c r="B488" s="50">
        <v>133</v>
      </c>
      <c r="C488" s="88">
        <v>144</v>
      </c>
      <c r="D488" s="88">
        <v>167</v>
      </c>
      <c r="E488" s="88">
        <v>191</v>
      </c>
      <c r="F488" s="88">
        <v>161</v>
      </c>
      <c r="G488" s="88">
        <v>187</v>
      </c>
      <c r="H488" s="88">
        <v>203</v>
      </c>
      <c r="I488" s="88">
        <v>229</v>
      </c>
      <c r="J488" s="88">
        <v>238</v>
      </c>
      <c r="K488" s="134">
        <v>236</v>
      </c>
      <c r="L488" s="66">
        <f t="shared" si="198"/>
        <v>-2</v>
      </c>
      <c r="M488" s="53">
        <f t="shared" si="199"/>
        <v>-8.4033613445378148E-3</v>
      </c>
      <c r="N488" s="54">
        <f t="shared" si="200"/>
        <v>0.26203208556149732</v>
      </c>
      <c r="O488" s="70">
        <f t="shared" si="201"/>
        <v>0.77443609022556392</v>
      </c>
      <c r="P488" s="87"/>
    </row>
    <row r="489" spans="1:16" x14ac:dyDescent="0.2">
      <c r="A489" s="8" t="s">
        <v>155</v>
      </c>
      <c r="B489" s="8">
        <v>373</v>
      </c>
      <c r="C489" s="6">
        <v>360</v>
      </c>
      <c r="D489" s="6">
        <v>374</v>
      </c>
      <c r="E489" s="6">
        <v>432</v>
      </c>
      <c r="F489" s="6">
        <v>393</v>
      </c>
      <c r="G489" s="6">
        <v>435</v>
      </c>
      <c r="H489" s="6">
        <v>407</v>
      </c>
      <c r="I489" s="6">
        <v>452</v>
      </c>
      <c r="J489" s="6">
        <v>485</v>
      </c>
      <c r="K489" s="136">
        <v>535</v>
      </c>
      <c r="L489" s="38">
        <f t="shared" si="198"/>
        <v>50</v>
      </c>
      <c r="M489" s="24">
        <f t="shared" si="199"/>
        <v>0.10309278350515463</v>
      </c>
      <c r="N489" s="12">
        <f t="shared" si="200"/>
        <v>0.22988505747126436</v>
      </c>
      <c r="O489" s="12">
        <f t="shared" si="201"/>
        <v>0.43431635388739948</v>
      </c>
      <c r="P489" s="80"/>
    </row>
    <row r="490" spans="1:16" x14ac:dyDescent="0.2">
      <c r="A490" s="50" t="s">
        <v>179</v>
      </c>
      <c r="B490" s="56">
        <v>0.17100000000000001</v>
      </c>
      <c r="C490" s="56">
        <v>0.18</v>
      </c>
      <c r="D490" s="56">
        <v>0.187</v>
      </c>
      <c r="E490" s="56">
        <v>0.193</v>
      </c>
      <c r="F490" s="56">
        <v>0.19400000000000001</v>
      </c>
      <c r="G490" s="56">
        <v>0.217</v>
      </c>
      <c r="H490" s="56">
        <v>0.217</v>
      </c>
      <c r="I490" s="56">
        <v>0.22800000000000001</v>
      </c>
      <c r="J490" s="56">
        <v>0.252</v>
      </c>
      <c r="K490" s="64">
        <v>0.27300000000000002</v>
      </c>
      <c r="L490" s="66"/>
      <c r="M490" s="53">
        <f>IFERROR((K490-J490),"n/a")</f>
        <v>2.1000000000000019E-2</v>
      </c>
      <c r="N490" s="54">
        <f t="shared" si="200"/>
        <v>0.25806451612903236</v>
      </c>
      <c r="O490" s="70">
        <f t="shared" si="201"/>
        <v>0.59649122807017541</v>
      </c>
      <c r="P490" s="87"/>
    </row>
    <row r="491" spans="1:16" x14ac:dyDescent="0.2">
      <c r="A491" s="8" t="s">
        <v>48</v>
      </c>
      <c r="B491" s="10">
        <v>0.25900000000000001</v>
      </c>
      <c r="C491" s="10">
        <v>0.35399999999999998</v>
      </c>
      <c r="D491" s="10">
        <v>0.314</v>
      </c>
      <c r="E491" s="10">
        <v>0.28100000000000003</v>
      </c>
      <c r="F491" s="10">
        <v>0.308</v>
      </c>
      <c r="G491" s="10">
        <v>0.308</v>
      </c>
      <c r="H491" s="10">
        <v>0.35299999999999998</v>
      </c>
      <c r="I491" s="10">
        <v>0.35599999999999998</v>
      </c>
      <c r="J491" s="10">
        <v>0.35799999999999998</v>
      </c>
      <c r="K491" s="42">
        <v>0.312</v>
      </c>
      <c r="L491" s="38"/>
      <c r="M491" s="24">
        <f t="shared" ref="M491:M494" si="202">IFERROR((K491-J491),"n/a")</f>
        <v>-4.5999999999999985E-2</v>
      </c>
      <c r="N491" s="12">
        <f t="shared" si="200"/>
        <v>1.2987012987012998E-2</v>
      </c>
      <c r="O491" s="12">
        <f t="shared" si="201"/>
        <v>0.20463320463320459</v>
      </c>
      <c r="P491" s="80"/>
    </row>
    <row r="492" spans="1:16" x14ac:dyDescent="0.2">
      <c r="A492" s="50" t="s">
        <v>49</v>
      </c>
      <c r="B492" s="56">
        <v>0.161</v>
      </c>
      <c r="C492" s="56">
        <v>0.19500000000000001</v>
      </c>
      <c r="D492" s="56">
        <v>0.218</v>
      </c>
      <c r="E492" s="56">
        <v>0.185</v>
      </c>
      <c r="F492" s="56">
        <v>0.22</v>
      </c>
      <c r="G492" s="56">
        <v>0.20799999999999999</v>
      </c>
      <c r="H492" s="56">
        <v>0.25600000000000001</v>
      </c>
      <c r="I492" s="56">
        <v>0.248</v>
      </c>
      <c r="J492" s="56">
        <v>0.30099999999999999</v>
      </c>
      <c r="K492" s="64">
        <v>0.315</v>
      </c>
      <c r="L492" s="88"/>
      <c r="M492" s="53">
        <f t="shared" si="202"/>
        <v>1.4000000000000012E-2</v>
      </c>
      <c r="N492" s="54">
        <f t="shared" si="200"/>
        <v>0.51442307692307698</v>
      </c>
      <c r="O492" s="70">
        <f t="shared" si="201"/>
        <v>0.9565217391304347</v>
      </c>
      <c r="P492" s="87"/>
    </row>
    <row r="493" spans="1:16" x14ac:dyDescent="0.2">
      <c r="A493" s="8" t="s">
        <v>50</v>
      </c>
      <c r="B493" s="10">
        <v>0.16600000000000001</v>
      </c>
      <c r="C493" s="10">
        <v>0.17599999999999999</v>
      </c>
      <c r="D493" s="10">
        <v>0.19700000000000001</v>
      </c>
      <c r="E493" s="10">
        <v>0.21299999999999999</v>
      </c>
      <c r="F493" s="10">
        <v>0.188</v>
      </c>
      <c r="G493" s="10">
        <v>0.22600000000000001</v>
      </c>
      <c r="H493" s="10">
        <v>0.222</v>
      </c>
      <c r="I493" s="10">
        <v>0.247</v>
      </c>
      <c r="J493" s="10">
        <v>0.25700000000000001</v>
      </c>
      <c r="K493" s="42">
        <v>0.26700000000000002</v>
      </c>
      <c r="L493" s="6"/>
      <c r="M493" s="24">
        <f t="shared" si="202"/>
        <v>1.0000000000000009E-2</v>
      </c>
      <c r="N493" s="12">
        <f t="shared" si="200"/>
        <v>0.18141592920353986</v>
      </c>
      <c r="O493" s="12">
        <f t="shared" si="201"/>
        <v>0.60843373493975905</v>
      </c>
      <c r="P493" s="80"/>
    </row>
    <row r="494" spans="1:16" x14ac:dyDescent="0.2">
      <c r="A494" s="50" t="s">
        <v>51</v>
      </c>
      <c r="B494" s="56">
        <v>0.16700000000000001</v>
      </c>
      <c r="C494" s="56">
        <v>0.16600000000000001</v>
      </c>
      <c r="D494" s="56">
        <v>0.16800000000000001</v>
      </c>
      <c r="E494" s="56">
        <v>0.182</v>
      </c>
      <c r="F494" s="56">
        <v>0.183</v>
      </c>
      <c r="G494" s="56">
        <v>0.20699999999999999</v>
      </c>
      <c r="H494" s="56">
        <v>0.193</v>
      </c>
      <c r="I494" s="56">
        <v>0.20200000000000001</v>
      </c>
      <c r="J494" s="56">
        <v>0.22600000000000001</v>
      </c>
      <c r="K494" s="64">
        <v>0.26100000000000001</v>
      </c>
      <c r="L494" s="88"/>
      <c r="M494" s="53">
        <f t="shared" si="202"/>
        <v>3.5000000000000003E-2</v>
      </c>
      <c r="N494" s="54">
        <f t="shared" si="200"/>
        <v>0.26086956521739141</v>
      </c>
      <c r="O494" s="70">
        <f t="shared" si="201"/>
        <v>0.56287425149700598</v>
      </c>
      <c r="P494" s="87"/>
    </row>
    <row r="495" spans="1:16" x14ac:dyDescent="0.2">
      <c r="A495" s="36" t="s">
        <v>180</v>
      </c>
      <c r="B495" s="36"/>
    </row>
    <row r="496" spans="1:16" x14ac:dyDescent="0.2">
      <c r="A496" t="s">
        <v>96</v>
      </c>
    </row>
    <row r="498" spans="1:16" ht="18" x14ac:dyDescent="0.25">
      <c r="A498" s="1" t="s">
        <v>191</v>
      </c>
      <c r="B498" s="1"/>
    </row>
    <row r="499" spans="1:16" x14ac:dyDescent="0.2">
      <c r="A499" t="s">
        <v>97</v>
      </c>
    </row>
    <row r="500" spans="1:16" x14ac:dyDescent="0.2">
      <c r="A500" s="2"/>
      <c r="B500" s="2"/>
      <c r="C500" s="3" t="s">
        <v>115</v>
      </c>
      <c r="D500" s="3"/>
      <c r="E500" s="3"/>
      <c r="F500" s="3"/>
      <c r="G500" s="3"/>
      <c r="H500" s="3"/>
      <c r="I500" s="3"/>
      <c r="J500" s="3"/>
      <c r="K500" s="131"/>
      <c r="L500" s="74" t="s">
        <v>100</v>
      </c>
      <c r="M500" s="132" t="s">
        <v>101</v>
      </c>
      <c r="N500" s="3" t="s">
        <v>102</v>
      </c>
      <c r="O500" s="3"/>
      <c r="P500" s="3" t="s">
        <v>103</v>
      </c>
    </row>
    <row r="501" spans="1:16" x14ac:dyDescent="0.2">
      <c r="A501" s="4" t="s">
        <v>0</v>
      </c>
      <c r="B501" s="4">
        <v>2017</v>
      </c>
      <c r="C501" s="4">
        <v>2018</v>
      </c>
      <c r="D501" s="4">
        <v>2019</v>
      </c>
      <c r="E501" s="4">
        <v>2020</v>
      </c>
      <c r="F501" s="48" t="s">
        <v>95</v>
      </c>
      <c r="G501" s="4">
        <v>2022</v>
      </c>
      <c r="H501" s="4">
        <v>2023</v>
      </c>
      <c r="I501" s="4">
        <v>2024</v>
      </c>
      <c r="J501" s="4">
        <v>2025</v>
      </c>
      <c r="K501" s="4">
        <v>2026</v>
      </c>
      <c r="L501" s="20" t="s">
        <v>104</v>
      </c>
      <c r="M501" s="21"/>
      <c r="N501" s="22" t="s">
        <v>105</v>
      </c>
      <c r="O501" s="22" t="s">
        <v>106</v>
      </c>
      <c r="P501" s="22" t="s">
        <v>107</v>
      </c>
    </row>
    <row r="502" spans="1:16" x14ac:dyDescent="0.2">
      <c r="A502" s="89" t="s">
        <v>182</v>
      </c>
      <c r="B502" s="142">
        <v>1543</v>
      </c>
      <c r="C502" s="142">
        <v>1587</v>
      </c>
      <c r="D502" s="142">
        <v>1664</v>
      </c>
      <c r="E502" s="90">
        <v>1787</v>
      </c>
      <c r="F502" s="90">
        <v>1712</v>
      </c>
      <c r="G502" s="90">
        <v>1717</v>
      </c>
      <c r="H502" s="90">
        <v>1770</v>
      </c>
      <c r="I502" s="90">
        <v>1976</v>
      </c>
      <c r="J502" s="90">
        <v>1984</v>
      </c>
      <c r="K502" s="90">
        <v>1843</v>
      </c>
      <c r="L502" s="91">
        <f>K502-J502</f>
        <v>-141</v>
      </c>
      <c r="M502" s="78">
        <f t="shared" ref="M502:M506" si="203">IFERROR((K502-J502)/J502,"n/a")</f>
        <v>-7.106854838709678E-2</v>
      </c>
      <c r="N502" s="111">
        <f>IFERROR((K502-G502)/G502,"n/a")</f>
        <v>7.3383808969132214E-2</v>
      </c>
      <c r="O502" s="111">
        <f>IFERROR((K502-B502)/B502,"n/a")</f>
        <v>0.19442644199611148</v>
      </c>
      <c r="P502" s="80"/>
    </row>
    <row r="503" spans="1:16" x14ac:dyDescent="0.2">
      <c r="A503" s="50" t="s">
        <v>48</v>
      </c>
      <c r="B503" s="143">
        <v>87</v>
      </c>
      <c r="C503" s="143">
        <v>84</v>
      </c>
      <c r="D503" s="143">
        <v>71</v>
      </c>
      <c r="E503" s="88">
        <v>74</v>
      </c>
      <c r="F503" s="88">
        <v>82</v>
      </c>
      <c r="G503" s="88">
        <v>102</v>
      </c>
      <c r="H503" s="88">
        <v>123</v>
      </c>
      <c r="I503" s="88">
        <v>147</v>
      </c>
      <c r="J503" s="88">
        <v>144</v>
      </c>
      <c r="K503" s="88">
        <v>102</v>
      </c>
      <c r="L503" s="52">
        <f t="shared" ref="L503:L505" si="204">K503-J503</f>
        <v>-42</v>
      </c>
      <c r="M503" s="53">
        <f t="shared" si="203"/>
        <v>-0.29166666666666669</v>
      </c>
      <c r="N503" s="69">
        <f>IFERROR((K503-G503)/G503,"n/a")</f>
        <v>0</v>
      </c>
      <c r="O503" s="71">
        <f>IFERROR((K503-B503)/B503,"n/a")</f>
        <v>0.17241379310344829</v>
      </c>
      <c r="P503" s="87"/>
    </row>
    <row r="504" spans="1:16" x14ac:dyDescent="0.2">
      <c r="A504" s="8" t="s">
        <v>153</v>
      </c>
      <c r="B504" s="144">
        <v>175</v>
      </c>
      <c r="C504" s="144">
        <v>186</v>
      </c>
      <c r="D504" s="144">
        <v>179</v>
      </c>
      <c r="E504" s="6">
        <v>203</v>
      </c>
      <c r="F504" s="6">
        <v>194</v>
      </c>
      <c r="G504" s="6">
        <v>214</v>
      </c>
      <c r="H504" s="6">
        <v>221</v>
      </c>
      <c r="I504" s="6">
        <v>257</v>
      </c>
      <c r="J504" s="6">
        <v>275</v>
      </c>
      <c r="K504" s="6">
        <v>278</v>
      </c>
      <c r="L504" s="34">
        <f t="shared" si="204"/>
        <v>3</v>
      </c>
      <c r="M504" s="24">
        <f t="shared" si="203"/>
        <v>1.090909090909091E-2</v>
      </c>
      <c r="N504" s="41">
        <f t="shared" ref="N504:N511" si="205">IFERROR((K504-G504)/G504,"n/a")</f>
        <v>0.29906542056074764</v>
      </c>
      <c r="O504" s="41">
        <f t="shared" ref="O504:O511" si="206">IFERROR((K504-B504)/B504,"n/a")</f>
        <v>0.58857142857142852</v>
      </c>
      <c r="P504" s="80"/>
    </row>
    <row r="505" spans="1:16" x14ac:dyDescent="0.2">
      <c r="A505" s="50" t="s">
        <v>154</v>
      </c>
      <c r="B505" s="143">
        <v>344</v>
      </c>
      <c r="C505" s="143">
        <v>353</v>
      </c>
      <c r="D505" s="143">
        <v>384</v>
      </c>
      <c r="E505" s="88">
        <v>414</v>
      </c>
      <c r="F505" s="88">
        <v>370</v>
      </c>
      <c r="G505" s="88">
        <v>398</v>
      </c>
      <c r="H505" s="88">
        <v>423</v>
      </c>
      <c r="I505" s="88">
        <v>469</v>
      </c>
      <c r="J505" s="88">
        <v>463</v>
      </c>
      <c r="K505" s="88">
        <v>444</v>
      </c>
      <c r="L505" s="52">
        <f t="shared" si="204"/>
        <v>-19</v>
      </c>
      <c r="M505" s="53">
        <f t="shared" si="203"/>
        <v>-4.1036717062634988E-2</v>
      </c>
      <c r="N505" s="69">
        <f t="shared" si="205"/>
        <v>0.11557788944723618</v>
      </c>
      <c r="O505" s="71">
        <f t="shared" si="206"/>
        <v>0.29069767441860467</v>
      </c>
      <c r="P505" s="87"/>
    </row>
    <row r="506" spans="1:16" x14ac:dyDescent="0.2">
      <c r="A506" s="8" t="s">
        <v>155</v>
      </c>
      <c r="B506" s="144">
        <v>937</v>
      </c>
      <c r="C506" s="144">
        <v>964</v>
      </c>
      <c r="D506" s="144">
        <v>1030</v>
      </c>
      <c r="E506" s="6">
        <v>1096</v>
      </c>
      <c r="F506" s="6">
        <v>1066</v>
      </c>
      <c r="G506" s="6">
        <v>1003</v>
      </c>
      <c r="H506" s="6">
        <v>1003</v>
      </c>
      <c r="I506" s="6">
        <v>1103</v>
      </c>
      <c r="J506" s="6">
        <v>1102</v>
      </c>
      <c r="K506" s="6">
        <v>1019</v>
      </c>
      <c r="L506" s="34">
        <f>K506-J506</f>
        <v>-83</v>
      </c>
      <c r="M506" s="24">
        <f t="shared" si="203"/>
        <v>-7.5317604355716883E-2</v>
      </c>
      <c r="N506" s="41">
        <f t="shared" si="205"/>
        <v>1.5952143569292122E-2</v>
      </c>
      <c r="O506" s="41">
        <f t="shared" si="206"/>
        <v>8.7513340448239066E-2</v>
      </c>
      <c r="P506" s="80"/>
    </row>
    <row r="507" spans="1:16" x14ac:dyDescent="0.2">
      <c r="A507" s="50" t="s">
        <v>183</v>
      </c>
      <c r="B507" s="145">
        <v>0.41899999999999998</v>
      </c>
      <c r="C507" s="145">
        <v>0.443</v>
      </c>
      <c r="D507" s="145">
        <v>0.45300000000000001</v>
      </c>
      <c r="E507" s="56">
        <v>0.45600000000000002</v>
      </c>
      <c r="F507" s="56">
        <v>0.47399999999999998</v>
      </c>
      <c r="G507" s="56">
        <v>0.47399999999999998</v>
      </c>
      <c r="H507" s="56">
        <v>0.47799999999999998</v>
      </c>
      <c r="I507" s="56">
        <v>0.498</v>
      </c>
      <c r="J507" s="56">
        <v>0.51500000000000001</v>
      </c>
      <c r="K507" s="56">
        <v>0.505</v>
      </c>
      <c r="L507" s="57"/>
      <c r="M507" s="53">
        <f>K507-J507</f>
        <v>-1.0000000000000009E-2</v>
      </c>
      <c r="N507" s="69">
        <f t="shared" si="205"/>
        <v>6.5400843881856602E-2</v>
      </c>
      <c r="O507" s="71">
        <f t="shared" si="206"/>
        <v>0.20525059665871129</v>
      </c>
      <c r="P507" s="87"/>
    </row>
    <row r="508" spans="1:16" x14ac:dyDescent="0.2">
      <c r="A508" s="8" t="s">
        <v>48</v>
      </c>
      <c r="B508" s="146">
        <v>0.45100000000000001</v>
      </c>
      <c r="C508" s="146">
        <v>0.53200000000000003</v>
      </c>
      <c r="D508" s="146">
        <v>0.45500000000000002</v>
      </c>
      <c r="E508" s="10">
        <v>0.48399999999999999</v>
      </c>
      <c r="F508" s="10">
        <v>0.52600000000000002</v>
      </c>
      <c r="G508" s="10">
        <v>0.52300000000000002</v>
      </c>
      <c r="H508" s="10">
        <v>0.61199999999999999</v>
      </c>
      <c r="I508" s="10">
        <v>0.63100000000000001</v>
      </c>
      <c r="J508" s="10">
        <v>0.621</v>
      </c>
      <c r="K508" s="10">
        <v>0.6</v>
      </c>
      <c r="L508" s="26"/>
      <c r="M508" s="24">
        <f>K508-J508</f>
        <v>-2.1000000000000019E-2</v>
      </c>
      <c r="N508" s="41">
        <f t="shared" si="205"/>
        <v>0.14722753346080297</v>
      </c>
      <c r="O508" s="41">
        <f t="shared" si="206"/>
        <v>0.33037694013303759</v>
      </c>
      <c r="P508" s="80"/>
    </row>
    <row r="509" spans="1:16" x14ac:dyDescent="0.2">
      <c r="A509" s="50" t="s">
        <v>49</v>
      </c>
      <c r="B509" s="145">
        <v>0.39100000000000001</v>
      </c>
      <c r="C509" s="145">
        <v>0.433</v>
      </c>
      <c r="D509" s="145">
        <v>0.40200000000000002</v>
      </c>
      <c r="E509" s="56">
        <v>0.40899999999999997</v>
      </c>
      <c r="F509" s="56">
        <v>0.43</v>
      </c>
      <c r="G509" s="56">
        <v>0.42699999999999999</v>
      </c>
      <c r="H509" s="56">
        <v>0.46</v>
      </c>
      <c r="I509" s="56">
        <v>0.45500000000000002</v>
      </c>
      <c r="J509" s="56">
        <v>0.499</v>
      </c>
      <c r="K509" s="56">
        <v>0.51200000000000001</v>
      </c>
      <c r="L509" s="57"/>
      <c r="M509" s="59">
        <f t="shared" ref="M509:M511" si="207">K509-J509</f>
        <v>1.3000000000000012E-2</v>
      </c>
      <c r="N509" s="69">
        <f t="shared" si="205"/>
        <v>0.19906323185011715</v>
      </c>
      <c r="O509" s="71">
        <f t="shared" si="206"/>
        <v>0.30946291560102301</v>
      </c>
      <c r="P509" s="87"/>
    </row>
    <row r="510" spans="1:16" x14ac:dyDescent="0.2">
      <c r="A510" s="8" t="s">
        <v>50</v>
      </c>
      <c r="B510" s="146">
        <v>0.42899999999999999</v>
      </c>
      <c r="C510" s="146">
        <v>0.43099999999999999</v>
      </c>
      <c r="D510" s="146">
        <v>0.45300000000000001</v>
      </c>
      <c r="E510" s="10">
        <v>0.46200000000000002</v>
      </c>
      <c r="F510" s="10">
        <v>0.432</v>
      </c>
      <c r="G510" s="10">
        <v>0.48</v>
      </c>
      <c r="H510" s="10">
        <v>0.46200000000000002</v>
      </c>
      <c r="I510" s="10">
        <v>0.505</v>
      </c>
      <c r="J510" s="10">
        <v>0.501</v>
      </c>
      <c r="K510" s="10">
        <v>0.502</v>
      </c>
      <c r="L510" s="26"/>
      <c r="M510" s="31">
        <f t="shared" si="207"/>
        <v>1.0000000000000009E-3</v>
      </c>
      <c r="N510" s="41">
        <f t="shared" si="205"/>
        <v>4.5833333333333379E-2</v>
      </c>
      <c r="O510" s="41">
        <f t="shared" si="206"/>
        <v>0.17016317016317017</v>
      </c>
      <c r="P510" s="80"/>
    </row>
    <row r="511" spans="1:16" x14ac:dyDescent="0.2">
      <c r="A511" s="50" t="s">
        <v>51</v>
      </c>
      <c r="B511" s="145">
        <v>0.41799999999999998</v>
      </c>
      <c r="C511" s="145">
        <v>0.44400000000000001</v>
      </c>
      <c r="D511" s="145">
        <v>0.46300000000000002</v>
      </c>
      <c r="E511" s="56">
        <v>0.46100000000000002</v>
      </c>
      <c r="F511" s="56">
        <v>0.497</v>
      </c>
      <c r="G511" s="56">
        <v>0.47799999999999998</v>
      </c>
      <c r="H511" s="56">
        <v>0.47599999999999998</v>
      </c>
      <c r="I511" s="56">
        <v>0.49199999999999999</v>
      </c>
      <c r="J511" s="56">
        <v>0.51400000000000001</v>
      </c>
      <c r="K511" s="56">
        <v>0.496</v>
      </c>
      <c r="L511" s="57"/>
      <c r="M511" s="59">
        <f t="shared" si="207"/>
        <v>-1.8000000000000016E-2</v>
      </c>
      <c r="N511" s="69">
        <f t="shared" si="205"/>
        <v>3.7656903765690412E-2</v>
      </c>
      <c r="O511" s="71">
        <f t="shared" si="206"/>
        <v>0.18660287081339716</v>
      </c>
      <c r="P511" s="87"/>
    </row>
    <row r="513" spans="1:16" x14ac:dyDescent="0.2">
      <c r="A513" s="2"/>
      <c r="B513" s="2"/>
      <c r="C513" s="3" t="s">
        <v>115</v>
      </c>
      <c r="D513" s="3"/>
      <c r="E513" s="3"/>
      <c r="F513" s="3"/>
      <c r="G513" s="3"/>
      <c r="H513" s="3"/>
      <c r="I513" s="3"/>
      <c r="J513" s="3"/>
      <c r="K513" s="131"/>
      <c r="L513" s="74" t="s">
        <v>100</v>
      </c>
      <c r="M513" s="132" t="s">
        <v>101</v>
      </c>
      <c r="N513" s="3" t="s">
        <v>102</v>
      </c>
      <c r="O513" s="3"/>
      <c r="P513" s="3" t="s">
        <v>103</v>
      </c>
    </row>
    <row r="514" spans="1:16" x14ac:dyDescent="0.2">
      <c r="A514" s="4" t="s">
        <v>0</v>
      </c>
      <c r="B514" s="4">
        <v>2017</v>
      </c>
      <c r="C514" s="4">
        <v>2018</v>
      </c>
      <c r="D514" s="4">
        <v>2019</v>
      </c>
      <c r="E514" s="4">
        <v>2020</v>
      </c>
      <c r="F514" s="48" t="s">
        <v>95</v>
      </c>
      <c r="G514" s="4">
        <v>2022</v>
      </c>
      <c r="H514" s="4">
        <v>2023</v>
      </c>
      <c r="I514" s="4">
        <v>2024</v>
      </c>
      <c r="J514" s="4">
        <v>2025</v>
      </c>
      <c r="K514" s="4">
        <v>2026</v>
      </c>
      <c r="L514" s="20" t="s">
        <v>104</v>
      </c>
      <c r="M514" s="21"/>
      <c r="N514" s="22" t="s">
        <v>105</v>
      </c>
      <c r="O514" s="22" t="s">
        <v>106</v>
      </c>
      <c r="P514" s="22" t="s">
        <v>107</v>
      </c>
    </row>
    <row r="515" spans="1:16" x14ac:dyDescent="0.2">
      <c r="A515" s="8" t="s">
        <v>184</v>
      </c>
      <c r="B515" s="146">
        <v>0.15</v>
      </c>
      <c r="C515" s="146">
        <v>0.16900000000000001</v>
      </c>
      <c r="D515" s="146">
        <v>0.161</v>
      </c>
      <c r="E515" s="146">
        <v>0.17</v>
      </c>
      <c r="F515" s="147">
        <v>0.16</v>
      </c>
      <c r="G515" s="147">
        <v>0.16600000000000001</v>
      </c>
      <c r="H515" s="147">
        <v>0.17100000000000001</v>
      </c>
      <c r="I515" s="147">
        <v>0.188</v>
      </c>
      <c r="J515" s="147">
        <v>0.156</v>
      </c>
      <c r="K515" s="147">
        <v>0.17100000000000001</v>
      </c>
      <c r="L515" s="33"/>
      <c r="M515" s="12">
        <f>IFERROR((K515-J515),"n/a")</f>
        <v>1.5000000000000013E-2</v>
      </c>
      <c r="N515" s="32">
        <f>IFERROR((K515-G515),"n/a")</f>
        <v>5.0000000000000044E-3</v>
      </c>
      <c r="O515" s="12">
        <f>IFERROR((K515-B515),"n/a")</f>
        <v>2.1000000000000019E-2</v>
      </c>
      <c r="P515" s="12"/>
    </row>
    <row r="516" spans="1:16" x14ac:dyDescent="0.2">
      <c r="A516" s="148" t="s">
        <v>185</v>
      </c>
      <c r="B516" s="145">
        <v>0.23100000000000001</v>
      </c>
      <c r="C516" s="145">
        <v>0.246</v>
      </c>
      <c r="D516" s="145">
        <v>0.23400000000000001</v>
      </c>
      <c r="E516" s="145">
        <v>0.24299999999999999</v>
      </c>
      <c r="F516" s="149">
        <v>0.22</v>
      </c>
      <c r="G516" s="149">
        <v>0.249</v>
      </c>
      <c r="H516" s="149">
        <v>0.252</v>
      </c>
      <c r="I516" s="149">
        <v>0.26</v>
      </c>
      <c r="J516" s="149">
        <v>0.218</v>
      </c>
      <c r="K516" s="149">
        <v>0.23699999999999999</v>
      </c>
      <c r="L516" s="52"/>
      <c r="M516" s="70">
        <f t="shared" ref="M516:M519" si="208">IFERROR((K516-J516),"n/a")</f>
        <v>1.8999999999999989E-2</v>
      </c>
      <c r="N516" s="70">
        <f t="shared" ref="N516:N519" si="209">IFERROR((K516-G516),"n/a")</f>
        <v>-1.2000000000000011E-2</v>
      </c>
      <c r="O516" s="70">
        <f>IFERROR((K516-B516),"n/a")</f>
        <v>5.9999999999999776E-3</v>
      </c>
      <c r="P516" s="70"/>
    </row>
    <row r="517" spans="1:16" x14ac:dyDescent="0.2">
      <c r="A517" s="8" t="s">
        <v>186</v>
      </c>
      <c r="B517" s="146">
        <v>0.26100000000000001</v>
      </c>
      <c r="C517" s="146">
        <v>0.26700000000000002</v>
      </c>
      <c r="D517" s="146">
        <v>0.253</v>
      </c>
      <c r="E517" s="146">
        <v>0.27200000000000002</v>
      </c>
      <c r="F517" s="147">
        <v>0.217</v>
      </c>
      <c r="G517" s="147">
        <v>0.23400000000000001</v>
      </c>
      <c r="H517" s="147">
        <v>0.23300000000000001</v>
      </c>
      <c r="I517" s="147">
        <v>0.28499999999999998</v>
      </c>
      <c r="J517" s="147">
        <v>0.23100000000000001</v>
      </c>
      <c r="K517" s="147">
        <v>0.254</v>
      </c>
      <c r="L517" s="34"/>
      <c r="M517" s="12">
        <f t="shared" si="208"/>
        <v>2.2999999999999993E-2</v>
      </c>
      <c r="N517" s="12">
        <f t="shared" si="209"/>
        <v>1.999999999999999E-2</v>
      </c>
      <c r="O517" s="12">
        <f>IFERROR((K517-B517),"n/a")</f>
        <v>-7.0000000000000062E-3</v>
      </c>
      <c r="P517" s="12"/>
    </row>
    <row r="518" spans="1:16" x14ac:dyDescent="0.2">
      <c r="A518" s="113" t="s">
        <v>187</v>
      </c>
      <c r="B518" s="150">
        <v>7.6999999999999999E-2</v>
      </c>
      <c r="C518" s="150">
        <v>0</v>
      </c>
      <c r="D518" s="150">
        <v>0.1</v>
      </c>
      <c r="E518" s="150">
        <v>0</v>
      </c>
      <c r="F518" s="151">
        <v>0</v>
      </c>
      <c r="G518" s="151">
        <v>0</v>
      </c>
      <c r="H518" s="151">
        <v>0</v>
      </c>
      <c r="I518" s="151">
        <v>0.28599999999999998</v>
      </c>
      <c r="J518" s="151">
        <v>0</v>
      </c>
      <c r="K518" s="152">
        <v>0.16700000000000001</v>
      </c>
      <c r="L518" s="153"/>
      <c r="M518" s="70">
        <f t="shared" si="208"/>
        <v>0.16700000000000001</v>
      </c>
      <c r="N518" s="70">
        <f t="shared" si="209"/>
        <v>0.16700000000000001</v>
      </c>
      <c r="O518" s="70">
        <f t="shared" ref="O518:O519" si="210">IFERROR((K518-B518),"n/a")</f>
        <v>9.0000000000000011E-2</v>
      </c>
      <c r="P518" s="70"/>
    </row>
    <row r="519" spans="1:16" x14ac:dyDescent="0.2">
      <c r="A519" s="8" t="s">
        <v>188</v>
      </c>
      <c r="B519" s="146">
        <v>0</v>
      </c>
      <c r="C519" s="146">
        <v>0</v>
      </c>
      <c r="D519" s="146">
        <v>0</v>
      </c>
      <c r="E519" s="146">
        <v>0</v>
      </c>
      <c r="F519" s="147">
        <v>0</v>
      </c>
      <c r="G519" s="147">
        <v>0</v>
      </c>
      <c r="H519" s="147">
        <v>0</v>
      </c>
      <c r="I519" s="147">
        <v>0.33300000000000002</v>
      </c>
      <c r="J519" s="147">
        <v>0</v>
      </c>
      <c r="K519" s="154">
        <v>0</v>
      </c>
      <c r="L519" s="49"/>
      <c r="M519" s="12">
        <f t="shared" si="208"/>
        <v>0</v>
      </c>
      <c r="N519" s="12">
        <f t="shared" si="209"/>
        <v>0</v>
      </c>
      <c r="O519" s="12">
        <f t="shared" si="210"/>
        <v>0</v>
      </c>
      <c r="P519" s="12"/>
    </row>
    <row r="520" spans="1:16" x14ac:dyDescent="0.2">
      <c r="A520" t="s">
        <v>189</v>
      </c>
    </row>
    <row r="521" spans="1:16" x14ac:dyDescent="0.2">
      <c r="A521" t="s">
        <v>190</v>
      </c>
    </row>
    <row r="522" spans="1:16" x14ac:dyDescent="0.2">
      <c r="A522" t="s">
        <v>96</v>
      </c>
    </row>
    <row r="524" spans="1:16" ht="18" x14ac:dyDescent="0.25">
      <c r="A524" s="1" t="s">
        <v>93</v>
      </c>
      <c r="B524" s="1"/>
    </row>
    <row r="525" spans="1:16" x14ac:dyDescent="0.2">
      <c r="A525" t="s">
        <v>97</v>
      </c>
    </row>
    <row r="526" spans="1:16" x14ac:dyDescent="0.2">
      <c r="A526" s="2"/>
      <c r="B526" s="2"/>
      <c r="C526" s="3" t="s">
        <v>115</v>
      </c>
      <c r="D526" s="3"/>
      <c r="E526" s="3"/>
      <c r="F526" s="3"/>
      <c r="G526" s="3"/>
      <c r="H526" s="3"/>
      <c r="I526" s="3"/>
      <c r="J526" s="3"/>
      <c r="K526" s="131"/>
      <c r="L526" s="74" t="s">
        <v>100</v>
      </c>
      <c r="M526" s="132" t="s">
        <v>101</v>
      </c>
      <c r="N526" s="3" t="s">
        <v>102</v>
      </c>
      <c r="O526" s="3"/>
      <c r="P526" s="3" t="s">
        <v>103</v>
      </c>
    </row>
    <row r="527" spans="1:16" x14ac:dyDescent="0.2">
      <c r="A527" s="4" t="s">
        <v>0</v>
      </c>
      <c r="B527" s="4">
        <v>2017</v>
      </c>
      <c r="C527" s="4">
        <v>2018</v>
      </c>
      <c r="D527" s="4">
        <v>2019</v>
      </c>
      <c r="E527" s="4">
        <v>2020</v>
      </c>
      <c r="F527" s="48" t="s">
        <v>95</v>
      </c>
      <c r="G527" s="4">
        <v>2022</v>
      </c>
      <c r="H527" s="4">
        <v>2023</v>
      </c>
      <c r="I527" s="4">
        <v>2024</v>
      </c>
      <c r="J527" s="4">
        <v>2025</v>
      </c>
      <c r="K527" s="4">
        <v>2026</v>
      </c>
      <c r="L527" s="20" t="s">
        <v>104</v>
      </c>
      <c r="M527" s="21"/>
      <c r="N527" s="22" t="s">
        <v>105</v>
      </c>
      <c r="O527" s="22" t="s">
        <v>106</v>
      </c>
      <c r="P527" s="22" t="s">
        <v>107</v>
      </c>
    </row>
    <row r="528" spans="1:16" x14ac:dyDescent="0.2">
      <c r="A528" s="89" t="s">
        <v>192</v>
      </c>
      <c r="B528" s="142">
        <v>1917</v>
      </c>
      <c r="C528" s="142">
        <v>1977</v>
      </c>
      <c r="D528" s="142">
        <v>2053</v>
      </c>
      <c r="E528" s="90">
        <v>2199</v>
      </c>
      <c r="F528" s="90">
        <v>2092</v>
      </c>
      <c r="G528" s="90">
        <v>2111</v>
      </c>
      <c r="H528" s="90">
        <v>2186</v>
      </c>
      <c r="I528" s="90">
        <v>2432</v>
      </c>
      <c r="J528" s="90">
        <v>2397</v>
      </c>
      <c r="K528" s="90">
        <v>2275</v>
      </c>
      <c r="L528" s="91">
        <f t="shared" ref="L528:L532" si="211">K528-J528</f>
        <v>-122</v>
      </c>
      <c r="M528" s="78">
        <f t="shared" ref="M528:M532" si="212">IFERROR((K528-J528)/J528,"n/a")</f>
        <v>-5.0896954526491449E-2</v>
      </c>
      <c r="N528" s="111">
        <f>IFERROR((K528-G528)/G528,"n/a")</f>
        <v>7.7688299384178108E-2</v>
      </c>
      <c r="O528" s="111">
        <f>IFERROR((K528-B528)/B528,"n/a")</f>
        <v>0.18675013041210226</v>
      </c>
      <c r="P528" s="80"/>
    </row>
    <row r="529" spans="1:16" x14ac:dyDescent="0.2">
      <c r="A529" s="50" t="s">
        <v>48</v>
      </c>
      <c r="B529" s="143">
        <v>109</v>
      </c>
      <c r="C529" s="143">
        <v>98</v>
      </c>
      <c r="D529" s="143">
        <v>94</v>
      </c>
      <c r="E529" s="88">
        <v>93</v>
      </c>
      <c r="F529" s="88">
        <v>106</v>
      </c>
      <c r="G529" s="88">
        <v>125</v>
      </c>
      <c r="H529" s="88">
        <v>146</v>
      </c>
      <c r="I529" s="88">
        <v>175</v>
      </c>
      <c r="J529" s="88">
        <v>173</v>
      </c>
      <c r="K529" s="88">
        <v>121</v>
      </c>
      <c r="L529" s="52">
        <f t="shared" si="211"/>
        <v>-52</v>
      </c>
      <c r="M529" s="53">
        <f t="shared" si="212"/>
        <v>-0.30057803468208094</v>
      </c>
      <c r="N529" s="69">
        <f>IFERROR((K529-G529)/G529,"n/a")</f>
        <v>-3.2000000000000001E-2</v>
      </c>
      <c r="O529" s="71">
        <f>IFERROR((K529-B529)/B529,"n/a")</f>
        <v>0.11009174311926606</v>
      </c>
      <c r="P529" s="87"/>
    </row>
    <row r="530" spans="1:16" x14ac:dyDescent="0.2">
      <c r="A530" s="8" t="s">
        <v>153</v>
      </c>
      <c r="B530" s="144">
        <v>212</v>
      </c>
      <c r="C530" s="144">
        <v>231</v>
      </c>
      <c r="D530" s="144">
        <v>223</v>
      </c>
      <c r="E530" s="6">
        <v>246</v>
      </c>
      <c r="F530" s="6">
        <v>242</v>
      </c>
      <c r="G530" s="6">
        <v>264</v>
      </c>
      <c r="H530" s="6">
        <v>280</v>
      </c>
      <c r="I530" s="6">
        <v>333</v>
      </c>
      <c r="J530" s="6">
        <v>343</v>
      </c>
      <c r="K530" s="6">
        <v>343</v>
      </c>
      <c r="L530" s="34">
        <f t="shared" si="211"/>
        <v>0</v>
      </c>
      <c r="M530" s="24">
        <f t="shared" si="212"/>
        <v>0</v>
      </c>
      <c r="N530" s="41">
        <f t="shared" ref="N530:N537" si="213">IFERROR((K530-G530)/G530,"n/a")</f>
        <v>0.29924242424242425</v>
      </c>
      <c r="O530" s="41">
        <f t="shared" ref="O530:O537" si="214">IFERROR((K530-B530)/B530,"n/a")</f>
        <v>0.61792452830188682</v>
      </c>
      <c r="P530" s="80"/>
    </row>
    <row r="531" spans="1:16" x14ac:dyDescent="0.2">
      <c r="A531" s="50" t="s">
        <v>154</v>
      </c>
      <c r="B531" s="143">
        <v>408</v>
      </c>
      <c r="C531" s="143">
        <v>441</v>
      </c>
      <c r="D531" s="143">
        <v>470</v>
      </c>
      <c r="E531" s="88">
        <v>489</v>
      </c>
      <c r="F531" s="88">
        <v>465</v>
      </c>
      <c r="G531" s="88">
        <v>485</v>
      </c>
      <c r="H531" s="88">
        <v>521</v>
      </c>
      <c r="I531" s="88">
        <v>560</v>
      </c>
      <c r="J531" s="88">
        <v>556</v>
      </c>
      <c r="K531" s="88">
        <v>549</v>
      </c>
      <c r="L531" s="52">
        <f t="shared" si="211"/>
        <v>-7</v>
      </c>
      <c r="M531" s="53">
        <f t="shared" si="212"/>
        <v>-1.2589928057553957E-2</v>
      </c>
      <c r="N531" s="69">
        <f t="shared" si="213"/>
        <v>0.13195876288659794</v>
      </c>
      <c r="O531" s="71">
        <f t="shared" si="214"/>
        <v>0.34558823529411764</v>
      </c>
      <c r="P531" s="87"/>
    </row>
    <row r="532" spans="1:16" x14ac:dyDescent="0.2">
      <c r="A532" s="8" t="s">
        <v>155</v>
      </c>
      <c r="B532" s="144">
        <v>1188</v>
      </c>
      <c r="C532" s="144">
        <v>1207</v>
      </c>
      <c r="D532" s="144">
        <v>1266</v>
      </c>
      <c r="E532" s="6">
        <v>1371</v>
      </c>
      <c r="F532" s="6">
        <v>1279</v>
      </c>
      <c r="G532" s="6">
        <v>1237</v>
      </c>
      <c r="H532" s="6">
        <v>1239</v>
      </c>
      <c r="I532" s="6">
        <v>1364</v>
      </c>
      <c r="J532" s="6">
        <v>1325</v>
      </c>
      <c r="K532" s="6">
        <v>1262</v>
      </c>
      <c r="L532" s="34">
        <f t="shared" si="211"/>
        <v>-63</v>
      </c>
      <c r="M532" s="24">
        <f t="shared" si="212"/>
        <v>-4.7547169811320754E-2</v>
      </c>
      <c r="N532" s="41">
        <f t="shared" si="213"/>
        <v>2.021018593371059E-2</v>
      </c>
      <c r="O532" s="41">
        <f t="shared" si="214"/>
        <v>6.2289562289562291E-2</v>
      </c>
      <c r="P532" s="80"/>
    </row>
    <row r="533" spans="1:16" x14ac:dyDescent="0.2">
      <c r="A533" s="50" t="s">
        <v>193</v>
      </c>
      <c r="B533" s="145">
        <v>0.52100000000000002</v>
      </c>
      <c r="C533" s="145">
        <v>0.55200000000000005</v>
      </c>
      <c r="D533" s="145">
        <v>0.55900000000000005</v>
      </c>
      <c r="E533" s="56">
        <v>0.56100000000000005</v>
      </c>
      <c r="F533" s="56">
        <v>0.57999999999999996</v>
      </c>
      <c r="G533" s="56">
        <v>0.58199999999999996</v>
      </c>
      <c r="H533" s="56">
        <v>0.59</v>
      </c>
      <c r="I533" s="56">
        <v>0.61299999999999999</v>
      </c>
      <c r="J533" s="56">
        <v>0.622</v>
      </c>
      <c r="K533" s="56">
        <v>0.623</v>
      </c>
      <c r="L533" s="57"/>
      <c r="M533" s="53">
        <f>K533-J533</f>
        <v>1.0000000000000009E-3</v>
      </c>
      <c r="N533" s="69">
        <f t="shared" si="213"/>
        <v>7.0446735395189072E-2</v>
      </c>
      <c r="O533" s="71">
        <f t="shared" si="214"/>
        <v>0.19577735124760073</v>
      </c>
      <c r="P533" s="87"/>
    </row>
    <row r="534" spans="1:16" x14ac:dyDescent="0.2">
      <c r="A534" s="8" t="s">
        <v>48</v>
      </c>
      <c r="B534" s="146">
        <v>0.56499999999999995</v>
      </c>
      <c r="C534" s="146">
        <v>0.62</v>
      </c>
      <c r="D534" s="146">
        <v>0.60299999999999998</v>
      </c>
      <c r="E534" s="10">
        <v>0.60799999999999998</v>
      </c>
      <c r="F534" s="10">
        <v>0.67900000000000005</v>
      </c>
      <c r="G534" s="10">
        <v>0.64100000000000001</v>
      </c>
      <c r="H534" s="10">
        <v>0.72599999999999998</v>
      </c>
      <c r="I534" s="10">
        <v>0.751</v>
      </c>
      <c r="J534" s="10">
        <v>0.746</v>
      </c>
      <c r="K534" s="10">
        <v>0.71199999999999997</v>
      </c>
      <c r="L534" s="26"/>
      <c r="M534" s="24">
        <f>K534-J534</f>
        <v>-3.400000000000003E-2</v>
      </c>
      <c r="N534" s="41">
        <f t="shared" si="213"/>
        <v>0.11076443057722302</v>
      </c>
      <c r="O534" s="41">
        <f t="shared" si="214"/>
        <v>0.26017699115044252</v>
      </c>
      <c r="P534" s="80"/>
    </row>
    <row r="535" spans="1:16" x14ac:dyDescent="0.2">
      <c r="A535" s="50" t="s">
        <v>49</v>
      </c>
      <c r="B535" s="145">
        <v>0.47399999999999998</v>
      </c>
      <c r="C535" s="145">
        <v>0.53700000000000003</v>
      </c>
      <c r="D535" s="145">
        <v>0.501</v>
      </c>
      <c r="E535" s="56">
        <v>0.496</v>
      </c>
      <c r="F535" s="56">
        <v>0.53700000000000003</v>
      </c>
      <c r="G535" s="56">
        <v>0.52700000000000002</v>
      </c>
      <c r="H535" s="56">
        <v>0.58299999999999996</v>
      </c>
      <c r="I535" s="56">
        <v>0.58899999999999997</v>
      </c>
      <c r="J535" s="56">
        <v>0.623</v>
      </c>
      <c r="K535" s="56">
        <v>0.63200000000000001</v>
      </c>
      <c r="L535" s="57"/>
      <c r="M535" s="59">
        <f t="shared" ref="M535:M537" si="215">K535-J535</f>
        <v>9.000000000000008E-3</v>
      </c>
      <c r="N535" s="69">
        <f t="shared" si="213"/>
        <v>0.1992409867172675</v>
      </c>
      <c r="O535" s="71">
        <f t="shared" si="214"/>
        <v>0.33333333333333343</v>
      </c>
      <c r="P535" s="87"/>
    </row>
    <row r="536" spans="1:16" x14ac:dyDescent="0.2">
      <c r="A536" s="8" t="s">
        <v>50</v>
      </c>
      <c r="B536" s="146">
        <v>0.50900000000000001</v>
      </c>
      <c r="C536" s="146">
        <v>0.53800000000000003</v>
      </c>
      <c r="D536" s="146">
        <v>0.55400000000000005</v>
      </c>
      <c r="E536" s="10">
        <v>0.54600000000000004</v>
      </c>
      <c r="F536" s="10">
        <v>0.54300000000000004</v>
      </c>
      <c r="G536" s="10">
        <v>0.58499999999999996</v>
      </c>
      <c r="H536" s="10">
        <v>0.56899999999999995</v>
      </c>
      <c r="I536" s="10">
        <v>0.60299999999999998</v>
      </c>
      <c r="J536" s="10">
        <v>0.60099999999999998</v>
      </c>
      <c r="K536" s="10">
        <v>0.621</v>
      </c>
      <c r="L536" s="26"/>
      <c r="M536" s="31">
        <f t="shared" si="215"/>
        <v>2.0000000000000018E-2</v>
      </c>
      <c r="N536" s="41">
        <f t="shared" si="213"/>
        <v>6.1538461538461597E-2</v>
      </c>
      <c r="O536" s="41">
        <f t="shared" si="214"/>
        <v>0.22003929273084477</v>
      </c>
      <c r="P536" s="80"/>
    </row>
    <row r="537" spans="1:16" x14ac:dyDescent="0.2">
      <c r="A537" s="50" t="s">
        <v>51</v>
      </c>
      <c r="B537" s="145">
        <v>0.53100000000000003</v>
      </c>
      <c r="C537" s="145">
        <v>0.55500000000000005</v>
      </c>
      <c r="D537" s="145">
        <v>0.56899999999999995</v>
      </c>
      <c r="E537" s="56">
        <v>0.57699999999999996</v>
      </c>
      <c r="F537" s="56">
        <v>0.59599999999999997</v>
      </c>
      <c r="G537" s="56">
        <v>0.58899999999999997</v>
      </c>
      <c r="H537" s="56">
        <v>0.58899999999999997</v>
      </c>
      <c r="I537" s="56">
        <v>0.60899999999999999</v>
      </c>
      <c r="J537" s="56">
        <v>0.61799999999999999</v>
      </c>
      <c r="K537" s="56">
        <v>0.61499999999999999</v>
      </c>
      <c r="L537" s="57"/>
      <c r="M537" s="59">
        <f t="shared" si="215"/>
        <v>-3.0000000000000027E-3</v>
      </c>
      <c r="N537" s="69">
        <f t="shared" si="213"/>
        <v>4.4142614601018718E-2</v>
      </c>
      <c r="O537" s="71">
        <f t="shared" si="214"/>
        <v>0.15819209039548016</v>
      </c>
      <c r="P537" s="87"/>
    </row>
    <row r="538" spans="1:16" x14ac:dyDescent="0.2">
      <c r="A538" s="14" t="s">
        <v>83</v>
      </c>
      <c r="B538" s="14"/>
    </row>
    <row r="539" spans="1:16" x14ac:dyDescent="0.2">
      <c r="A539" s="14" t="s">
        <v>84</v>
      </c>
      <c r="B539" s="14"/>
    </row>
    <row r="540" spans="1:16" x14ac:dyDescent="0.2">
      <c r="A540" t="s">
        <v>96</v>
      </c>
    </row>
    <row r="542" spans="1:16" ht="18" x14ac:dyDescent="0.25">
      <c r="A542" s="1" t="s">
        <v>94</v>
      </c>
      <c r="B542" s="1"/>
    </row>
    <row r="544" spans="1:16" x14ac:dyDescent="0.2">
      <c r="A544" s="2"/>
      <c r="B544" s="2"/>
      <c r="C544" s="3" t="s">
        <v>115</v>
      </c>
      <c r="D544" s="3"/>
      <c r="E544" s="3"/>
      <c r="F544" s="3"/>
      <c r="G544" s="3"/>
      <c r="H544" s="3"/>
      <c r="I544" s="3"/>
      <c r="J544" s="3"/>
      <c r="K544" s="131"/>
      <c r="L544" s="74" t="s">
        <v>100</v>
      </c>
      <c r="M544" s="132" t="s">
        <v>101</v>
      </c>
      <c r="N544" s="3" t="s">
        <v>102</v>
      </c>
      <c r="O544" s="3"/>
      <c r="P544" s="3" t="s">
        <v>103</v>
      </c>
    </row>
    <row r="545" spans="1:16" x14ac:dyDescent="0.2">
      <c r="A545" s="4" t="s">
        <v>0</v>
      </c>
      <c r="B545" s="4">
        <v>2017</v>
      </c>
      <c r="C545" s="4">
        <v>2018</v>
      </c>
      <c r="D545" s="4">
        <v>2019</v>
      </c>
      <c r="E545" s="4">
        <v>2020</v>
      </c>
      <c r="F545" s="48" t="s">
        <v>95</v>
      </c>
      <c r="G545" s="4">
        <v>2022</v>
      </c>
      <c r="H545" s="4">
        <v>2023</v>
      </c>
      <c r="I545" s="4">
        <v>2024</v>
      </c>
      <c r="J545" s="4">
        <v>2025</v>
      </c>
      <c r="K545" s="4">
        <v>2026</v>
      </c>
      <c r="L545" s="20" t="s">
        <v>104</v>
      </c>
      <c r="M545" s="21"/>
      <c r="N545" s="22" t="s">
        <v>105</v>
      </c>
      <c r="O545" s="22" t="s">
        <v>106</v>
      </c>
      <c r="P545" s="22" t="s">
        <v>107</v>
      </c>
    </row>
    <row r="546" spans="1:16" x14ac:dyDescent="0.2">
      <c r="A546" s="5" t="s">
        <v>44</v>
      </c>
      <c r="B546" s="90">
        <v>5210</v>
      </c>
      <c r="C546" s="90">
        <v>4996</v>
      </c>
      <c r="D546" s="90">
        <v>5283</v>
      </c>
      <c r="E546" s="90">
        <v>5485</v>
      </c>
      <c r="F546" s="90">
        <v>5430</v>
      </c>
      <c r="G546" s="90">
        <v>5698</v>
      </c>
      <c r="H546" s="90">
        <v>5995</v>
      </c>
      <c r="I546" s="90">
        <v>5818</v>
      </c>
      <c r="J546" s="90">
        <v>5882</v>
      </c>
      <c r="K546" s="90">
        <v>5592</v>
      </c>
      <c r="L546" s="91">
        <f>K546-J546</f>
        <v>-290</v>
      </c>
      <c r="M546" s="78">
        <f>IFERROR((K546-J546)/J546,"n/a")</f>
        <v>-4.9302958177490648E-2</v>
      </c>
      <c r="N546" s="80">
        <f>IFERROR((K546-G546)/G546,"n/a")</f>
        <v>-1.8603018603018603E-2</v>
      </c>
      <c r="O546" s="80">
        <f>IFERROR((K546-B546)/B546,"n/a")</f>
        <v>7.3320537428023039E-2</v>
      </c>
      <c r="P546" s="80"/>
    </row>
    <row r="547" spans="1:16" x14ac:dyDescent="0.2">
      <c r="A547" s="50" t="s">
        <v>53</v>
      </c>
      <c r="B547" s="88">
        <v>4269</v>
      </c>
      <c r="C547" s="88">
        <v>4061</v>
      </c>
      <c r="D547" s="88">
        <v>4306</v>
      </c>
      <c r="E547" s="88">
        <v>4404</v>
      </c>
      <c r="F547" s="88">
        <v>4406</v>
      </c>
      <c r="G547" s="88">
        <v>4410</v>
      </c>
      <c r="H547" s="88">
        <v>4600</v>
      </c>
      <c r="I547" s="88">
        <v>4683</v>
      </c>
      <c r="J547" s="88">
        <v>4827</v>
      </c>
      <c r="K547" s="88">
        <v>4527</v>
      </c>
      <c r="L547" s="52">
        <f t="shared" ref="L547:L549" si="216">K547-J547</f>
        <v>-300</v>
      </c>
      <c r="M547" s="53">
        <f>IFERROR((K547-J547)/J547,"n/a")</f>
        <v>-6.2150403977625855E-2</v>
      </c>
      <c r="N547" s="54">
        <f>IFERROR((K547-G547)/G547,"n/a")</f>
        <v>2.6530612244897958E-2</v>
      </c>
      <c r="O547" s="70">
        <f>IFERROR((K547-B547)/B547,"n/a")</f>
        <v>6.0435699226985246E-2</v>
      </c>
      <c r="P547" s="87"/>
    </row>
    <row r="548" spans="1:16" x14ac:dyDescent="0.2">
      <c r="A548" s="8" t="s">
        <v>54</v>
      </c>
      <c r="B548" s="6">
        <v>414</v>
      </c>
      <c r="C548" s="6">
        <v>469</v>
      </c>
      <c r="D548" s="6">
        <v>528</v>
      </c>
      <c r="E548" s="6">
        <v>640</v>
      </c>
      <c r="F548" s="6">
        <v>620</v>
      </c>
      <c r="G548" s="6">
        <v>713</v>
      </c>
      <c r="H548" s="6">
        <v>752</v>
      </c>
      <c r="I548" s="6">
        <v>799</v>
      </c>
      <c r="J548" s="6">
        <v>811</v>
      </c>
      <c r="K548" s="6">
        <v>815</v>
      </c>
      <c r="L548" s="34">
        <f t="shared" si="216"/>
        <v>4</v>
      </c>
      <c r="M548" s="24">
        <f>IFERROR((K548-J548)/J548,"n/a")</f>
        <v>4.9321824907521579E-3</v>
      </c>
      <c r="N548" s="12">
        <f t="shared" ref="N548:N549" si="217">IFERROR((K548-G548)/G548,"n/a")</f>
        <v>0.14305750350631136</v>
      </c>
      <c r="O548" s="12">
        <f t="shared" ref="O548:O549" si="218">IFERROR((K548-B548)/B548,"n/a")</f>
        <v>0.96859903381642509</v>
      </c>
      <c r="P548" s="80"/>
    </row>
    <row r="549" spans="1:16" x14ac:dyDescent="0.2">
      <c r="A549" s="50" t="s">
        <v>194</v>
      </c>
      <c r="B549" s="88">
        <v>527</v>
      </c>
      <c r="C549" s="88">
        <v>466</v>
      </c>
      <c r="D549" s="88">
        <v>449</v>
      </c>
      <c r="E549" s="88">
        <v>441</v>
      </c>
      <c r="F549" s="88">
        <v>404</v>
      </c>
      <c r="G549" s="88">
        <v>575</v>
      </c>
      <c r="H549" s="88">
        <v>643</v>
      </c>
      <c r="I549" s="88">
        <v>336</v>
      </c>
      <c r="J549" s="88">
        <v>244</v>
      </c>
      <c r="K549" s="88">
        <v>250</v>
      </c>
      <c r="L549" s="52">
        <f t="shared" si="216"/>
        <v>6</v>
      </c>
      <c r="M549" s="53">
        <f>IFERROR((K549-J549)/J549,"n/a")</f>
        <v>2.4590163934426229E-2</v>
      </c>
      <c r="N549" s="54">
        <f t="shared" si="217"/>
        <v>-0.56521739130434778</v>
      </c>
      <c r="O549" s="70">
        <f t="shared" si="218"/>
        <v>-0.52561669829222013</v>
      </c>
      <c r="P549" s="87"/>
    </row>
    <row r="550" spans="1:16" x14ac:dyDescent="0.2">
      <c r="B550" s="9">
        <f>SUM(B551:B553)</f>
        <v>1</v>
      </c>
      <c r="C550" s="9">
        <f>SUM(C551:C553)</f>
        <v>1</v>
      </c>
      <c r="D550" s="9">
        <f t="shared" ref="D550:K550" si="219">SUM(D551:D553)</f>
        <v>1</v>
      </c>
      <c r="E550" s="9">
        <f t="shared" si="219"/>
        <v>0.99999999999999989</v>
      </c>
      <c r="F550" s="9">
        <f t="shared" si="219"/>
        <v>1</v>
      </c>
      <c r="G550" s="9">
        <f t="shared" si="219"/>
        <v>1</v>
      </c>
      <c r="H550" s="9">
        <f t="shared" si="219"/>
        <v>1</v>
      </c>
      <c r="I550" s="9">
        <f t="shared" si="219"/>
        <v>1</v>
      </c>
      <c r="J550" s="9">
        <f t="shared" si="219"/>
        <v>1</v>
      </c>
      <c r="K550" s="9">
        <f t="shared" si="219"/>
        <v>1</v>
      </c>
      <c r="L550" s="18" t="s">
        <v>42</v>
      </c>
      <c r="M550" s="23"/>
      <c r="N550" s="11"/>
      <c r="O550" s="11"/>
      <c r="P550" s="19"/>
    </row>
    <row r="551" spans="1:16" x14ac:dyDescent="0.2">
      <c r="A551" s="50" t="s">
        <v>53</v>
      </c>
      <c r="B551" s="56">
        <f t="shared" ref="B551:K551" si="220">B547/B$546</f>
        <v>0.81938579654510557</v>
      </c>
      <c r="C551" s="56">
        <f t="shared" si="220"/>
        <v>0.81285028022417938</v>
      </c>
      <c r="D551" s="56">
        <f t="shared" si="220"/>
        <v>0.81506719666855953</v>
      </c>
      <c r="E551" s="56">
        <f t="shared" si="220"/>
        <v>0.80291704649042839</v>
      </c>
      <c r="F551" s="56">
        <f t="shared" si="220"/>
        <v>0.81141804788213623</v>
      </c>
      <c r="G551" s="56">
        <f t="shared" si="220"/>
        <v>0.77395577395577397</v>
      </c>
      <c r="H551" s="56">
        <f t="shared" si="220"/>
        <v>0.76730608840700587</v>
      </c>
      <c r="I551" s="56">
        <f t="shared" si="220"/>
        <v>0.80491577861808183</v>
      </c>
      <c r="J551" s="56">
        <f t="shared" si="220"/>
        <v>0.8206392383543013</v>
      </c>
      <c r="K551" s="56">
        <f t="shared" si="220"/>
        <v>0.80954935622317592</v>
      </c>
      <c r="L551" s="57"/>
      <c r="M551" s="53">
        <f>IFERROR((K551-J551),"n/a")</f>
        <v>-1.1089882131125384E-2</v>
      </c>
      <c r="N551" s="54">
        <f>IFERROR((K551-C551),"n/a")</f>
        <v>-3.300924001003458E-3</v>
      </c>
      <c r="O551" s="54">
        <f>IFERROR((K551-D551),"n/a")</f>
        <v>-5.517840445383615E-3</v>
      </c>
      <c r="P551" s="54"/>
    </row>
    <row r="552" spans="1:16" x14ac:dyDescent="0.2">
      <c r="A552" s="8" t="s">
        <v>54</v>
      </c>
      <c r="B552" s="10">
        <f t="shared" ref="B552:K553" si="221">B548/B$546</f>
        <v>7.9462571976967364E-2</v>
      </c>
      <c r="C552" s="10">
        <f t="shared" si="221"/>
        <v>9.3875100080064056E-2</v>
      </c>
      <c r="D552" s="10">
        <f t="shared" si="221"/>
        <v>9.9943214082907433E-2</v>
      </c>
      <c r="E552" s="10">
        <f t="shared" si="221"/>
        <v>0.11668185961713765</v>
      </c>
      <c r="F552" s="10">
        <f t="shared" si="221"/>
        <v>0.1141804788213628</v>
      </c>
      <c r="G552" s="10">
        <f t="shared" si="221"/>
        <v>0.12513162513162512</v>
      </c>
      <c r="H552" s="10">
        <f t="shared" si="221"/>
        <v>0.12543786488740616</v>
      </c>
      <c r="I552" s="10">
        <f t="shared" si="221"/>
        <v>0.13733241663801993</v>
      </c>
      <c r="J552" s="10">
        <f t="shared" si="221"/>
        <v>0.13787827269636177</v>
      </c>
      <c r="K552" s="10">
        <f t="shared" si="221"/>
        <v>0.1457439198855508</v>
      </c>
      <c r="L552" s="26"/>
      <c r="M552" s="31">
        <f t="shared" ref="M552:M553" si="222">IFERROR((K552-J552),"n/a")</f>
        <v>7.8656471891890289E-3</v>
      </c>
      <c r="N552" s="7">
        <f>IFERROR((K552-C552),"n/a")</f>
        <v>5.1868819805486743E-2</v>
      </c>
      <c r="O552" s="7">
        <f>IFERROR((K552-D552),"n/a")</f>
        <v>4.5800705802643366E-2</v>
      </c>
      <c r="P552" s="12"/>
    </row>
    <row r="553" spans="1:16" x14ac:dyDescent="0.2">
      <c r="A553" s="50" t="s">
        <v>194</v>
      </c>
      <c r="B553" s="56">
        <f t="shared" si="221"/>
        <v>0.10115163147792706</v>
      </c>
      <c r="C553" s="56">
        <f t="shared" si="221"/>
        <v>9.3274619695756608E-2</v>
      </c>
      <c r="D553" s="56">
        <f t="shared" si="221"/>
        <v>8.4989589248533032E-2</v>
      </c>
      <c r="E553" s="56">
        <f t="shared" si="221"/>
        <v>8.0401093892433911E-2</v>
      </c>
      <c r="F553" s="56">
        <f t="shared" si="221"/>
        <v>7.4401473296500917E-2</v>
      </c>
      <c r="G553" s="56">
        <f t="shared" si="221"/>
        <v>0.10091260091260092</v>
      </c>
      <c r="H553" s="56">
        <f t="shared" si="221"/>
        <v>0.10725604670558798</v>
      </c>
      <c r="I553" s="56">
        <f t="shared" si="221"/>
        <v>5.7751804743898245E-2</v>
      </c>
      <c r="J553" s="56">
        <f t="shared" si="221"/>
        <v>4.1482488949336961E-2</v>
      </c>
      <c r="K553" s="56">
        <f t="shared" si="221"/>
        <v>4.4706723891273246E-2</v>
      </c>
      <c r="L553" s="57"/>
      <c r="M553" s="59">
        <f t="shared" si="222"/>
        <v>3.2242349419362853E-3</v>
      </c>
      <c r="N553" s="60">
        <f>IFERROR((K553-C553),"n/a")</f>
        <v>-4.8567895804483362E-2</v>
      </c>
      <c r="O553" s="60">
        <f>IFERROR((K553-D553),"n/a")</f>
        <v>-4.0282865357259785E-2</v>
      </c>
      <c r="P553" s="54"/>
    </row>
    <row r="554" spans="1:16" x14ac:dyDescent="0.2">
      <c r="L554" s="17"/>
      <c r="M554" s="27"/>
    </row>
    <row r="555" spans="1:16" x14ac:dyDescent="0.2">
      <c r="A555" s="2" t="s">
        <v>168</v>
      </c>
      <c r="B555" s="2"/>
      <c r="L555" s="40"/>
      <c r="M555" s="137"/>
      <c r="N555" s="11"/>
      <c r="O555" s="11"/>
      <c r="P555" s="3"/>
    </row>
    <row r="556" spans="1:16" x14ac:dyDescent="0.2">
      <c r="A556" s="72" t="s">
        <v>44</v>
      </c>
      <c r="B556" s="90">
        <v>3681</v>
      </c>
      <c r="C556" s="90">
        <v>3580</v>
      </c>
      <c r="D556" s="90">
        <v>3675</v>
      </c>
      <c r="E556" s="90">
        <v>3921</v>
      </c>
      <c r="F556" s="90">
        <v>3609</v>
      </c>
      <c r="G556" s="90">
        <v>3625</v>
      </c>
      <c r="H556" s="90">
        <v>3702</v>
      </c>
      <c r="I556" s="90">
        <v>3967</v>
      </c>
      <c r="J556" s="90">
        <v>3853</v>
      </c>
      <c r="K556" s="90">
        <v>3650</v>
      </c>
      <c r="L556" s="91">
        <f>K556-J556</f>
        <v>-203</v>
      </c>
      <c r="M556" s="78">
        <f>IFERROR((K556-J556)/J556,"n/a")</f>
        <v>-5.2686218531014795E-2</v>
      </c>
      <c r="N556" s="80">
        <f>IFERROR((K556-G556)/G556,"n/a")</f>
        <v>6.8965517241379309E-3</v>
      </c>
      <c r="O556" s="80">
        <f>IFERROR((K556-B556)/B556,"n/a")</f>
        <v>-8.4216245585438734E-3</v>
      </c>
      <c r="P556" s="80"/>
    </row>
    <row r="557" spans="1:16" x14ac:dyDescent="0.2">
      <c r="A557" s="50" t="s">
        <v>53</v>
      </c>
      <c r="B557" s="88">
        <v>3087</v>
      </c>
      <c r="C557" s="88">
        <v>2945</v>
      </c>
      <c r="D557" s="88">
        <v>2993</v>
      </c>
      <c r="E557" s="88">
        <v>3194</v>
      </c>
      <c r="F557" s="88">
        <v>2953</v>
      </c>
      <c r="G557" s="88">
        <v>2926</v>
      </c>
      <c r="H557" s="88">
        <v>3055</v>
      </c>
      <c r="I557" s="88">
        <v>3246</v>
      </c>
      <c r="J557" s="88">
        <v>3173</v>
      </c>
      <c r="K557" s="88">
        <v>2977</v>
      </c>
      <c r="L557" s="52">
        <f t="shared" ref="L557:L559" si="223">K557-J557</f>
        <v>-196</v>
      </c>
      <c r="M557" s="53">
        <f>IFERROR((K557-J557)/J557,"n/a")</f>
        <v>-6.1771194453198869E-2</v>
      </c>
      <c r="N557" s="54">
        <f>IFERROR((K557-G557)/G557,"n/a")</f>
        <v>1.7429938482570063E-2</v>
      </c>
      <c r="O557" s="70">
        <f>IFERROR((K557-B557)/B557,"n/a")</f>
        <v>-3.5633300939423386E-2</v>
      </c>
      <c r="P557" s="87"/>
    </row>
    <row r="558" spans="1:16" x14ac:dyDescent="0.2">
      <c r="A558" s="8" t="s">
        <v>54</v>
      </c>
      <c r="B558" s="6">
        <v>249</v>
      </c>
      <c r="C558" s="6">
        <v>321</v>
      </c>
      <c r="D558" s="6">
        <v>385</v>
      </c>
      <c r="E558" s="6">
        <v>445</v>
      </c>
      <c r="F558" s="6">
        <v>434</v>
      </c>
      <c r="G558" s="6">
        <v>498</v>
      </c>
      <c r="H558" s="6">
        <v>497</v>
      </c>
      <c r="I558" s="6">
        <v>569</v>
      </c>
      <c r="J558" s="6">
        <v>554</v>
      </c>
      <c r="K558" s="6">
        <v>554</v>
      </c>
      <c r="L558" s="34">
        <f t="shared" si="223"/>
        <v>0</v>
      </c>
      <c r="M558" s="24">
        <f>IFERROR((K558-J558)/J558,"n/a")</f>
        <v>0</v>
      </c>
      <c r="N558" s="12">
        <f t="shared" ref="N558:N559" si="224">IFERROR((K558-G558)/G558,"n/a")</f>
        <v>0.11244979919678715</v>
      </c>
      <c r="O558" s="12">
        <f t="shared" ref="O558:O559" si="225">IFERROR((K558-B558)/B558,"n/a")</f>
        <v>1.2248995983935742</v>
      </c>
      <c r="P558" s="80"/>
    </row>
    <row r="559" spans="1:16" x14ac:dyDescent="0.2">
      <c r="A559" s="50" t="s">
        <v>194</v>
      </c>
      <c r="B559" s="88">
        <v>345</v>
      </c>
      <c r="C559" s="88">
        <v>314</v>
      </c>
      <c r="D559" s="88">
        <v>297</v>
      </c>
      <c r="E559" s="88">
        <v>282</v>
      </c>
      <c r="F559" s="88">
        <v>222</v>
      </c>
      <c r="G559" s="88">
        <v>201</v>
      </c>
      <c r="H559" s="88">
        <v>150</v>
      </c>
      <c r="I559" s="88">
        <v>152</v>
      </c>
      <c r="J559" s="88">
        <v>126</v>
      </c>
      <c r="K559" s="88">
        <v>119</v>
      </c>
      <c r="L559" s="52">
        <f t="shared" si="223"/>
        <v>-7</v>
      </c>
      <c r="M559" s="53">
        <f>IFERROR((K559-J559)/J559,"n/a")</f>
        <v>-5.5555555555555552E-2</v>
      </c>
      <c r="N559" s="54">
        <f t="shared" si="224"/>
        <v>-0.4079601990049751</v>
      </c>
      <c r="O559" s="70">
        <f t="shared" si="225"/>
        <v>-0.6550724637681159</v>
      </c>
      <c r="P559" s="87"/>
    </row>
    <row r="560" spans="1:16" x14ac:dyDescent="0.2">
      <c r="B560" s="9">
        <f>SUM(B561:B563)</f>
        <v>1</v>
      </c>
      <c r="C560" s="9">
        <f>SUM(C561:C563)</f>
        <v>1</v>
      </c>
      <c r="D560" s="9">
        <f t="shared" ref="D560:K560" si="226">SUM(D561:D563)</f>
        <v>0.99999999999999989</v>
      </c>
      <c r="E560" s="9">
        <f t="shared" si="226"/>
        <v>1</v>
      </c>
      <c r="F560" s="9">
        <f t="shared" si="226"/>
        <v>0.99999999999999989</v>
      </c>
      <c r="G560" s="9">
        <f t="shared" si="226"/>
        <v>1</v>
      </c>
      <c r="H560" s="9">
        <f t="shared" si="226"/>
        <v>1</v>
      </c>
      <c r="I560" s="9">
        <f t="shared" si="226"/>
        <v>1</v>
      </c>
      <c r="J560" s="9">
        <f t="shared" si="226"/>
        <v>1</v>
      </c>
      <c r="K560" s="9">
        <f t="shared" si="226"/>
        <v>1</v>
      </c>
      <c r="L560" s="18" t="s">
        <v>42</v>
      </c>
      <c r="M560" s="23"/>
      <c r="N560" s="11"/>
      <c r="O560" s="11"/>
      <c r="P560" s="19"/>
    </row>
    <row r="561" spans="1:16" x14ac:dyDescent="0.2">
      <c r="A561" s="50" t="s">
        <v>53</v>
      </c>
      <c r="B561" s="56">
        <f t="shared" ref="B561:K561" si="227">B557/B$556</f>
        <v>0.8386308068459658</v>
      </c>
      <c r="C561" s="56">
        <f t="shared" si="227"/>
        <v>0.82262569832402233</v>
      </c>
      <c r="D561" s="56">
        <f t="shared" si="227"/>
        <v>0.81442176870748295</v>
      </c>
      <c r="E561" s="56">
        <f t="shared" si="227"/>
        <v>0.81458811527671515</v>
      </c>
      <c r="F561" s="56">
        <f t="shared" si="227"/>
        <v>0.81823219728456631</v>
      </c>
      <c r="G561" s="56">
        <f t="shared" si="227"/>
        <v>0.80717241379310345</v>
      </c>
      <c r="H561" s="56">
        <f t="shared" si="227"/>
        <v>0.82522960561858449</v>
      </c>
      <c r="I561" s="56">
        <f t="shared" si="227"/>
        <v>0.81825056717922862</v>
      </c>
      <c r="J561" s="56">
        <f t="shared" si="227"/>
        <v>0.82351414482221641</v>
      </c>
      <c r="K561" s="56">
        <f t="shared" si="227"/>
        <v>0.81561643835616437</v>
      </c>
      <c r="L561" s="57"/>
      <c r="M561" s="53">
        <f>IFERROR((K561-J561),"n/a")</f>
        <v>-7.8977064660520346E-3</v>
      </c>
      <c r="N561" s="54">
        <f>IFERROR((K561-G561),"n/a")</f>
        <v>8.4440245630609256E-3</v>
      </c>
      <c r="O561" s="54">
        <f>IFERROR((K561-B561),"n/a")</f>
        <v>-2.3014368489801429E-2</v>
      </c>
      <c r="P561" s="54"/>
    </row>
    <row r="562" spans="1:16" x14ac:dyDescent="0.2">
      <c r="A562" s="8" t="s">
        <v>54</v>
      </c>
      <c r="B562" s="10">
        <f t="shared" ref="B562:K563" si="228">B558/B$556</f>
        <v>6.7644661776691123E-2</v>
      </c>
      <c r="C562" s="10">
        <f t="shared" si="228"/>
        <v>8.9664804469273746E-2</v>
      </c>
      <c r="D562" s="10">
        <f t="shared" si="228"/>
        <v>0.10476190476190476</v>
      </c>
      <c r="E562" s="10">
        <f t="shared" si="228"/>
        <v>0.11349145626115786</v>
      </c>
      <c r="F562" s="10">
        <f t="shared" si="228"/>
        <v>0.12025491825990579</v>
      </c>
      <c r="G562" s="10">
        <f t="shared" si="228"/>
        <v>0.13737931034482759</v>
      </c>
      <c r="H562" s="10">
        <f t="shared" si="228"/>
        <v>0.13425175580767154</v>
      </c>
      <c r="I562" s="10">
        <f t="shared" si="228"/>
        <v>0.14343332493067809</v>
      </c>
      <c r="J562" s="10">
        <f t="shared" si="228"/>
        <v>0.14378406436542954</v>
      </c>
      <c r="K562" s="10">
        <f t="shared" si="228"/>
        <v>0.15178082191780823</v>
      </c>
      <c r="L562" s="26"/>
      <c r="M562" s="31">
        <f t="shared" ref="M562:M563" si="229">IFERROR((K562-J562),"n/a")</f>
        <v>7.9967575523786916E-3</v>
      </c>
      <c r="N562" s="12">
        <f t="shared" ref="N562:N563" si="230">IFERROR((K562-G562),"n/a")</f>
        <v>1.4401511572980641E-2</v>
      </c>
      <c r="O562" s="12">
        <f t="shared" ref="O562:O563" si="231">IFERROR((K562-B562),"n/a")</f>
        <v>8.4136160141117106E-2</v>
      </c>
      <c r="P562" s="12"/>
    </row>
    <row r="563" spans="1:16" x14ac:dyDescent="0.2">
      <c r="A563" s="50" t="s">
        <v>194</v>
      </c>
      <c r="B563" s="56">
        <f t="shared" si="228"/>
        <v>9.3724531377343115E-2</v>
      </c>
      <c r="C563" s="56">
        <f t="shared" si="228"/>
        <v>8.7709497206703915E-2</v>
      </c>
      <c r="D563" s="56">
        <f t="shared" si="228"/>
        <v>8.0816326530612242E-2</v>
      </c>
      <c r="E563" s="56">
        <f t="shared" si="228"/>
        <v>7.1920428462127012E-2</v>
      </c>
      <c r="F563" s="56">
        <f t="shared" si="228"/>
        <v>6.1512884455527848E-2</v>
      </c>
      <c r="G563" s="56">
        <f t="shared" si="228"/>
        <v>5.5448275862068963E-2</v>
      </c>
      <c r="H563" s="56">
        <f t="shared" si="228"/>
        <v>4.0518638573743923E-2</v>
      </c>
      <c r="I563" s="56">
        <f t="shared" si="228"/>
        <v>3.8316107890093272E-2</v>
      </c>
      <c r="J563" s="56">
        <f t="shared" si="228"/>
        <v>3.2701790812354012E-2</v>
      </c>
      <c r="K563" s="56">
        <f t="shared" si="228"/>
        <v>3.2602739726027397E-2</v>
      </c>
      <c r="L563" s="57"/>
      <c r="M563" s="59">
        <f t="shared" si="229"/>
        <v>-9.9051086326615301E-5</v>
      </c>
      <c r="N563" s="54">
        <f t="shared" si="230"/>
        <v>-2.2845536136041567E-2</v>
      </c>
      <c r="O563" s="54">
        <f t="shared" si="231"/>
        <v>-6.1121791651315718E-2</v>
      </c>
      <c r="P563" s="54"/>
    </row>
    <row r="564" spans="1:16" x14ac:dyDescent="0.2">
      <c r="L564" s="17"/>
      <c r="M564" s="27"/>
    </row>
    <row r="565" spans="1:16" x14ac:dyDescent="0.2">
      <c r="A565" s="2" t="s">
        <v>52</v>
      </c>
      <c r="B565" s="2"/>
      <c r="L565" s="40"/>
      <c r="M565" s="137"/>
      <c r="N565" s="11"/>
      <c r="O565" s="11"/>
      <c r="P565" s="3"/>
    </row>
    <row r="566" spans="1:16" x14ac:dyDescent="0.2">
      <c r="A566" s="72" t="s">
        <v>44</v>
      </c>
      <c r="B566" s="90">
        <v>1277</v>
      </c>
      <c r="C566" s="90">
        <v>1212</v>
      </c>
      <c r="D566" s="90">
        <v>1414</v>
      </c>
      <c r="E566" s="90">
        <v>1429</v>
      </c>
      <c r="F566" s="90">
        <v>1699</v>
      </c>
      <c r="G566" s="90">
        <v>1914</v>
      </c>
      <c r="H566" s="90">
        <v>2107</v>
      </c>
      <c r="I566" s="90">
        <v>1690</v>
      </c>
      <c r="J566" s="90">
        <v>1831</v>
      </c>
      <c r="K566" s="90">
        <v>1760</v>
      </c>
      <c r="L566" s="91">
        <f>K566-J566</f>
        <v>-71</v>
      </c>
      <c r="M566" s="78">
        <f>IFERROR((K566-J566)/J566,"n/a")</f>
        <v>-3.8776624795193886E-2</v>
      </c>
      <c r="N566" s="80">
        <f>IFERROR((K566-G566)/G566,"n/a")</f>
        <v>-8.0459770114942528E-2</v>
      </c>
      <c r="O566" s="80">
        <f>IFERROR((K566-B566)/B566,"n/a")</f>
        <v>0.37823022709475335</v>
      </c>
      <c r="P566" s="80"/>
    </row>
    <row r="567" spans="1:16" x14ac:dyDescent="0.2">
      <c r="A567" s="50" t="s">
        <v>53</v>
      </c>
      <c r="B567" s="88">
        <v>986</v>
      </c>
      <c r="C567" s="88">
        <v>962</v>
      </c>
      <c r="D567" s="88">
        <v>1162</v>
      </c>
      <c r="E567" s="88">
        <v>1117</v>
      </c>
      <c r="F567" s="88">
        <v>1363</v>
      </c>
      <c r="G567" s="88">
        <v>1364</v>
      </c>
      <c r="H567" s="88">
        <v>1418</v>
      </c>
      <c r="I567" s="88">
        <v>1304</v>
      </c>
      <c r="J567" s="88">
        <v>1492</v>
      </c>
      <c r="K567" s="88">
        <v>1411</v>
      </c>
      <c r="L567" s="52">
        <f t="shared" ref="L567:L569" si="232">K567-J567</f>
        <v>-81</v>
      </c>
      <c r="M567" s="53">
        <f>IFERROR((K567-J567)/J567,"n/a")</f>
        <v>-5.4289544235924934E-2</v>
      </c>
      <c r="N567" s="54">
        <f>IFERROR((K567-G567)/G567,"n/a")</f>
        <v>3.44574780058651E-2</v>
      </c>
      <c r="O567" s="70">
        <f>IFERROR((K567-B567)/B567,"n/a")</f>
        <v>0.43103448275862066</v>
      </c>
      <c r="P567" s="87"/>
    </row>
    <row r="568" spans="1:16" x14ac:dyDescent="0.2">
      <c r="A568" s="8" t="s">
        <v>54</v>
      </c>
      <c r="B568" s="6">
        <v>137</v>
      </c>
      <c r="C568" s="6">
        <v>127</v>
      </c>
      <c r="D568" s="6">
        <v>124</v>
      </c>
      <c r="E568" s="6">
        <v>163</v>
      </c>
      <c r="F568" s="6">
        <v>165</v>
      </c>
      <c r="G568" s="6">
        <v>185</v>
      </c>
      <c r="H568" s="6">
        <v>206</v>
      </c>
      <c r="I568" s="6">
        <v>205</v>
      </c>
      <c r="J568" s="6">
        <v>229</v>
      </c>
      <c r="K568" s="6">
        <v>225</v>
      </c>
      <c r="L568" s="34">
        <f t="shared" si="232"/>
        <v>-4</v>
      </c>
      <c r="M568" s="24">
        <f>IFERROR((K568-J568)/J568,"n/a")</f>
        <v>-1.7467248908296942E-2</v>
      </c>
      <c r="N568" s="12">
        <f t="shared" ref="N568:N569" si="233">IFERROR((K568-G568)/G568,"n/a")</f>
        <v>0.21621621621621623</v>
      </c>
      <c r="O568" s="12">
        <f t="shared" ref="O568:O569" si="234">IFERROR((K568-B568)/B568,"n/a")</f>
        <v>0.64233576642335766</v>
      </c>
      <c r="P568" s="80"/>
    </row>
    <row r="569" spans="1:16" x14ac:dyDescent="0.2">
      <c r="A569" s="50" t="s">
        <v>194</v>
      </c>
      <c r="B569" s="88">
        <v>154</v>
      </c>
      <c r="C569" s="88">
        <v>123</v>
      </c>
      <c r="D569" s="88">
        <v>128</v>
      </c>
      <c r="E569" s="88">
        <v>149</v>
      </c>
      <c r="F569" s="88">
        <v>171</v>
      </c>
      <c r="G569" s="88">
        <v>365</v>
      </c>
      <c r="H569" s="88">
        <v>483</v>
      </c>
      <c r="I569" s="88">
        <v>181</v>
      </c>
      <c r="J569" s="88">
        <v>110</v>
      </c>
      <c r="K569" s="88">
        <v>124</v>
      </c>
      <c r="L569" s="52">
        <f t="shared" si="232"/>
        <v>14</v>
      </c>
      <c r="M569" s="53">
        <f>IFERROR((K569-J569)/J569,"n/a")</f>
        <v>0.12727272727272726</v>
      </c>
      <c r="N569" s="54">
        <f t="shared" si="233"/>
        <v>-0.66027397260273968</v>
      </c>
      <c r="O569" s="70">
        <f t="shared" si="234"/>
        <v>-0.19480519480519481</v>
      </c>
      <c r="P569" s="87"/>
    </row>
    <row r="570" spans="1:16" x14ac:dyDescent="0.2">
      <c r="B570" s="9">
        <f>SUM(B571:B573)</f>
        <v>1</v>
      </c>
      <c r="C570" s="9">
        <f>SUM(C571:C573)</f>
        <v>1</v>
      </c>
      <c r="D570" s="9">
        <f t="shared" ref="D570:K570" si="235">SUM(D571:D573)</f>
        <v>1</v>
      </c>
      <c r="E570" s="9">
        <f t="shared" si="235"/>
        <v>1</v>
      </c>
      <c r="F570" s="9">
        <f t="shared" si="235"/>
        <v>1</v>
      </c>
      <c r="G570" s="9">
        <f t="shared" si="235"/>
        <v>1</v>
      </c>
      <c r="H570" s="9">
        <f t="shared" si="235"/>
        <v>1</v>
      </c>
      <c r="I570" s="9">
        <f t="shared" si="235"/>
        <v>0.99999999999999989</v>
      </c>
      <c r="J570" s="9">
        <f t="shared" si="235"/>
        <v>1</v>
      </c>
      <c r="K570" s="9">
        <f t="shared" si="235"/>
        <v>1</v>
      </c>
      <c r="L570" s="18" t="s">
        <v>42</v>
      </c>
      <c r="M570" s="23"/>
      <c r="N570" s="11"/>
      <c r="O570" s="11"/>
      <c r="P570" s="19"/>
    </row>
    <row r="571" spans="1:16" x14ac:dyDescent="0.2">
      <c r="A571" s="50" t="s">
        <v>53</v>
      </c>
      <c r="B571" s="56">
        <f t="shared" ref="B571:K571" si="236">B567/B$566</f>
        <v>0.77212216131558342</v>
      </c>
      <c r="C571" s="56">
        <f t="shared" si="236"/>
        <v>0.79372937293729373</v>
      </c>
      <c r="D571" s="56">
        <f t="shared" si="236"/>
        <v>0.82178217821782173</v>
      </c>
      <c r="E571" s="56">
        <f t="shared" si="236"/>
        <v>0.78166550034989501</v>
      </c>
      <c r="F571" s="56">
        <f t="shared" si="236"/>
        <v>0.80223660977045319</v>
      </c>
      <c r="G571" s="56">
        <f t="shared" si="236"/>
        <v>0.71264367816091956</v>
      </c>
      <c r="H571" s="56">
        <f t="shared" si="236"/>
        <v>0.67299477930707163</v>
      </c>
      <c r="I571" s="56">
        <f t="shared" si="236"/>
        <v>0.77159763313609464</v>
      </c>
      <c r="J571" s="56">
        <f t="shared" si="236"/>
        <v>0.81485527034407423</v>
      </c>
      <c r="K571" s="56">
        <f t="shared" si="236"/>
        <v>0.8017045454545455</v>
      </c>
      <c r="L571" s="57"/>
      <c r="M571" s="53">
        <f>IFERROR((K571-J571),"n/a")</f>
        <v>-1.3150724889528731E-2</v>
      </c>
      <c r="N571" s="54">
        <f>IFERROR((K571-G571),"n/a")</f>
        <v>8.9060867293625945E-2</v>
      </c>
      <c r="O571" s="54">
        <f>IFERROR((K571-B571),"n/a")</f>
        <v>2.9582384138962081E-2</v>
      </c>
      <c r="P571" s="54"/>
    </row>
    <row r="572" spans="1:16" x14ac:dyDescent="0.2">
      <c r="A572" s="8" t="s">
        <v>54</v>
      </c>
      <c r="B572" s="10">
        <f t="shared" ref="B572:K573" si="237">B568/B$566</f>
        <v>0.10728269381362568</v>
      </c>
      <c r="C572" s="10">
        <f t="shared" si="237"/>
        <v>0.10478547854785479</v>
      </c>
      <c r="D572" s="10">
        <f t="shared" si="237"/>
        <v>8.7694483734087697E-2</v>
      </c>
      <c r="E572" s="10">
        <f t="shared" si="237"/>
        <v>0.11406578026592022</v>
      </c>
      <c r="F572" s="10">
        <f t="shared" si="237"/>
        <v>9.7115950559152439E-2</v>
      </c>
      <c r="G572" s="10">
        <f t="shared" si="237"/>
        <v>9.6656217345872514E-2</v>
      </c>
      <c r="H572" s="10">
        <f t="shared" si="237"/>
        <v>9.776934029425724E-2</v>
      </c>
      <c r="I572" s="10">
        <f t="shared" si="237"/>
        <v>0.12130177514792899</v>
      </c>
      <c r="J572" s="10">
        <f t="shared" si="237"/>
        <v>0.12506826870562535</v>
      </c>
      <c r="K572" s="10">
        <f t="shared" si="237"/>
        <v>0.12784090909090909</v>
      </c>
      <c r="L572" s="26"/>
      <c r="M572" s="31">
        <f t="shared" ref="M572:M573" si="238">IFERROR((K572-J572),"n/a")</f>
        <v>2.7726403852837422E-3</v>
      </c>
      <c r="N572" s="12">
        <f t="shared" ref="N572:N573" si="239">IFERROR((K572-G572),"n/a")</f>
        <v>3.1184691745036575E-2</v>
      </c>
      <c r="O572" s="12">
        <f t="shared" ref="O572:O573" si="240">IFERROR((K572-B572),"n/a")</f>
        <v>2.0558215277283409E-2</v>
      </c>
      <c r="P572" s="12"/>
    </row>
    <row r="573" spans="1:16" x14ac:dyDescent="0.2">
      <c r="A573" s="50" t="s">
        <v>194</v>
      </c>
      <c r="B573" s="56">
        <f t="shared" si="237"/>
        <v>0.12059514487079091</v>
      </c>
      <c r="C573" s="56">
        <f t="shared" si="237"/>
        <v>0.10148514851485149</v>
      </c>
      <c r="D573" s="56">
        <f t="shared" si="237"/>
        <v>9.0523338048090526E-2</v>
      </c>
      <c r="E573" s="56">
        <f t="shared" si="237"/>
        <v>0.10426871938418475</v>
      </c>
      <c r="F573" s="56">
        <f t="shared" si="237"/>
        <v>0.10064743967039436</v>
      </c>
      <c r="G573" s="56">
        <f t="shared" si="237"/>
        <v>0.19070010449320793</v>
      </c>
      <c r="H573" s="56">
        <f t="shared" si="237"/>
        <v>0.2292358803986711</v>
      </c>
      <c r="I573" s="56">
        <f t="shared" si="237"/>
        <v>0.10710059171597633</v>
      </c>
      <c r="J573" s="56">
        <f t="shared" si="237"/>
        <v>6.0076460950300385E-2</v>
      </c>
      <c r="K573" s="56">
        <f t="shared" si="237"/>
        <v>7.045454545454545E-2</v>
      </c>
      <c r="L573" s="57"/>
      <c r="M573" s="59">
        <f t="shared" si="238"/>
        <v>1.0378084504245065E-2</v>
      </c>
      <c r="N573" s="54">
        <f t="shared" si="239"/>
        <v>-0.12024555903866248</v>
      </c>
      <c r="O573" s="54">
        <f t="shared" si="240"/>
        <v>-5.0140599416245463E-2</v>
      </c>
      <c r="P573" s="54"/>
    </row>
    <row r="574" spans="1:16" x14ac:dyDescent="0.2">
      <c r="A574" t="s">
        <v>96</v>
      </c>
    </row>
    <row r="576" spans="1:16" ht="18" x14ac:dyDescent="0.25">
      <c r="A576" s="1" t="s">
        <v>196</v>
      </c>
      <c r="B576" s="1"/>
    </row>
    <row r="578" spans="1:16" x14ac:dyDescent="0.2">
      <c r="A578" s="2"/>
    </row>
    <row r="579" spans="1:16" x14ac:dyDescent="0.2">
      <c r="A579" s="2" t="s">
        <v>0</v>
      </c>
      <c r="B579" s="2"/>
      <c r="C579" s="3" t="s">
        <v>115</v>
      </c>
      <c r="D579" s="3"/>
      <c r="E579" s="3"/>
      <c r="F579" s="3"/>
      <c r="G579" s="3"/>
      <c r="H579" s="3"/>
      <c r="I579" s="3"/>
      <c r="J579" s="3"/>
      <c r="K579" s="131"/>
      <c r="L579" s="74" t="s">
        <v>100</v>
      </c>
      <c r="M579" s="132" t="s">
        <v>101</v>
      </c>
      <c r="N579" s="3" t="s">
        <v>102</v>
      </c>
      <c r="O579" s="3"/>
      <c r="P579" s="3" t="s">
        <v>103</v>
      </c>
    </row>
    <row r="580" spans="1:16" x14ac:dyDescent="0.2">
      <c r="A580" s="4"/>
      <c r="B580" s="4">
        <v>2017</v>
      </c>
      <c r="C580" s="4">
        <v>2018</v>
      </c>
      <c r="D580" s="4">
        <v>2019</v>
      </c>
      <c r="E580" s="4">
        <v>2020</v>
      </c>
      <c r="F580" s="48" t="s">
        <v>95</v>
      </c>
      <c r="G580" s="4">
        <v>2022</v>
      </c>
      <c r="H580" s="4">
        <v>2023</v>
      </c>
      <c r="I580" s="4">
        <v>2024</v>
      </c>
      <c r="J580" s="4">
        <v>2025</v>
      </c>
      <c r="K580" s="4">
        <v>2026</v>
      </c>
      <c r="L580" s="109"/>
      <c r="M580" s="110"/>
      <c r="N580" s="158"/>
      <c r="O580" s="158"/>
      <c r="P580" s="158"/>
    </row>
    <row r="581" spans="1:16" x14ac:dyDescent="0.2">
      <c r="A581" s="72" t="s">
        <v>40</v>
      </c>
      <c r="B581" s="2">
        <v>224</v>
      </c>
      <c r="C581" s="2">
        <v>261</v>
      </c>
      <c r="D581" s="2">
        <v>279</v>
      </c>
      <c r="E581" s="2">
        <v>410</v>
      </c>
      <c r="F581" s="2">
        <v>403</v>
      </c>
      <c r="G581" s="2">
        <v>465</v>
      </c>
      <c r="H581" s="2">
        <v>504</v>
      </c>
      <c r="I581" s="2">
        <v>550</v>
      </c>
      <c r="J581" s="2">
        <v>560</v>
      </c>
      <c r="K581" s="2">
        <v>581</v>
      </c>
      <c r="L581" s="163" t="s">
        <v>104</v>
      </c>
      <c r="M581" s="164"/>
      <c r="N581" s="73" t="s">
        <v>105</v>
      </c>
      <c r="O581" s="73" t="s">
        <v>106</v>
      </c>
      <c r="P581" s="73" t="s">
        <v>107</v>
      </c>
    </row>
    <row r="582" spans="1:16" x14ac:dyDescent="0.2">
      <c r="A582" s="50" t="s">
        <v>108</v>
      </c>
      <c r="B582" s="50">
        <v>145</v>
      </c>
      <c r="C582" s="88">
        <v>173</v>
      </c>
      <c r="D582" s="88">
        <v>209</v>
      </c>
      <c r="E582" s="88">
        <v>314</v>
      </c>
      <c r="F582" s="88">
        <v>291</v>
      </c>
      <c r="G582" s="88">
        <v>347</v>
      </c>
      <c r="H582" s="88">
        <v>356</v>
      </c>
      <c r="I582" s="88">
        <v>433</v>
      </c>
      <c r="J582" s="88">
        <v>413</v>
      </c>
      <c r="K582" s="88">
        <v>423</v>
      </c>
      <c r="L582" s="52">
        <f t="shared" ref="L582:L584" si="241">K582-J582</f>
        <v>10</v>
      </c>
      <c r="M582" s="53">
        <f t="shared" ref="M582:M584" si="242">IFERROR((K582-J582)/J582,"n/a")</f>
        <v>2.4213075060532687E-2</v>
      </c>
      <c r="N582" s="54">
        <f>IFERROR((K582-G582)/G582,"n/a")</f>
        <v>0.21902017291066284</v>
      </c>
      <c r="O582" s="70">
        <f>IFERROR((K582-B582)/B582,"n/a")</f>
        <v>1.9172413793103449</v>
      </c>
      <c r="P582" s="87"/>
    </row>
    <row r="583" spans="1:16" x14ac:dyDescent="0.2">
      <c r="A583" s="8" t="s">
        <v>109</v>
      </c>
      <c r="B583" s="8">
        <v>69</v>
      </c>
      <c r="C583" s="6">
        <v>77</v>
      </c>
      <c r="D583" s="6">
        <v>61</v>
      </c>
      <c r="E583" s="6">
        <v>80</v>
      </c>
      <c r="F583" s="6">
        <v>101</v>
      </c>
      <c r="G583" s="6">
        <v>112</v>
      </c>
      <c r="H583" s="6">
        <v>131</v>
      </c>
      <c r="I583" s="6">
        <v>108</v>
      </c>
      <c r="J583" s="6">
        <v>134</v>
      </c>
      <c r="K583" s="6">
        <v>141</v>
      </c>
      <c r="L583" s="34">
        <f t="shared" si="241"/>
        <v>7</v>
      </c>
      <c r="M583" s="24">
        <f t="shared" si="242"/>
        <v>5.2238805970149252E-2</v>
      </c>
      <c r="N583" s="12">
        <f t="shared" ref="N583:N584" si="243">IFERROR((K583-G583)/G583,"n/a")</f>
        <v>0.25892857142857145</v>
      </c>
      <c r="O583" s="12">
        <f t="shared" ref="O583:O584" si="244">IFERROR((K583-B583)/B583,"n/a")</f>
        <v>1.0434782608695652</v>
      </c>
      <c r="P583" s="80"/>
    </row>
    <row r="584" spans="1:16" x14ac:dyDescent="0.2">
      <c r="A584" s="50" t="s">
        <v>195</v>
      </c>
      <c r="B584" s="50">
        <v>10</v>
      </c>
      <c r="C584" s="88">
        <v>11</v>
      </c>
      <c r="D584" s="88">
        <v>9</v>
      </c>
      <c r="E584" s="88">
        <v>16</v>
      </c>
      <c r="F584" s="88">
        <v>11</v>
      </c>
      <c r="G584" s="88">
        <v>6</v>
      </c>
      <c r="H584" s="88">
        <v>17</v>
      </c>
      <c r="I584" s="88">
        <v>9</v>
      </c>
      <c r="J584" s="88">
        <v>13</v>
      </c>
      <c r="K584" s="88">
        <v>17</v>
      </c>
      <c r="L584" s="52">
        <f t="shared" si="241"/>
        <v>4</v>
      </c>
      <c r="M584" s="53">
        <f t="shared" si="242"/>
        <v>0.30769230769230771</v>
      </c>
      <c r="N584" s="54">
        <f t="shared" si="243"/>
        <v>1.8333333333333333</v>
      </c>
      <c r="O584" s="70">
        <f t="shared" si="244"/>
        <v>0.7</v>
      </c>
      <c r="P584" s="87"/>
    </row>
    <row r="585" spans="1:16" x14ac:dyDescent="0.2">
      <c r="A585" t="s">
        <v>96</v>
      </c>
      <c r="B585" s="8"/>
      <c r="C585" s="6"/>
      <c r="D585" s="6"/>
      <c r="E585" s="6"/>
      <c r="F585" s="6"/>
      <c r="G585" s="6"/>
      <c r="H585" s="6"/>
      <c r="I585" s="6"/>
      <c r="J585" s="6"/>
      <c r="K585" s="6"/>
      <c r="L585" s="49"/>
      <c r="M585" s="12"/>
      <c r="N585" s="12"/>
      <c r="O585" s="12"/>
      <c r="P585" s="80"/>
    </row>
    <row r="587" spans="1:16" ht="18" x14ac:dyDescent="0.25">
      <c r="A587" s="1" t="s">
        <v>209</v>
      </c>
      <c r="B587" s="1"/>
    </row>
    <row r="589" spans="1:16" x14ac:dyDescent="0.2">
      <c r="A589" s="2"/>
      <c r="B589" s="2"/>
      <c r="C589" s="3" t="s">
        <v>115</v>
      </c>
      <c r="D589" s="3"/>
      <c r="E589" s="3"/>
      <c r="F589" s="3"/>
      <c r="G589" s="3"/>
      <c r="H589" s="3"/>
      <c r="I589" s="3"/>
      <c r="J589" s="3"/>
      <c r="K589" s="131"/>
      <c r="L589" s="74" t="s">
        <v>100</v>
      </c>
      <c r="M589" s="132" t="s">
        <v>101</v>
      </c>
      <c r="N589" s="3" t="s">
        <v>102</v>
      </c>
      <c r="O589" s="3"/>
      <c r="P589" s="3" t="s">
        <v>103</v>
      </c>
    </row>
    <row r="590" spans="1:16" x14ac:dyDescent="0.2">
      <c r="A590" s="4" t="s">
        <v>0</v>
      </c>
      <c r="B590" s="4">
        <v>2017</v>
      </c>
      <c r="C590" s="4">
        <v>2018</v>
      </c>
      <c r="D590" s="4">
        <v>2019</v>
      </c>
      <c r="E590" s="4">
        <v>2020</v>
      </c>
      <c r="F590" s="48" t="s">
        <v>95</v>
      </c>
      <c r="G590" s="4">
        <v>2022</v>
      </c>
      <c r="H590" s="4">
        <v>2023</v>
      </c>
      <c r="I590" s="4">
        <v>2024</v>
      </c>
      <c r="J590" s="4">
        <v>2025</v>
      </c>
      <c r="K590" s="4">
        <v>2026</v>
      </c>
      <c r="L590" s="20" t="s">
        <v>104</v>
      </c>
      <c r="M590" s="21"/>
      <c r="N590" s="22" t="s">
        <v>105</v>
      </c>
      <c r="O590" s="22" t="s">
        <v>106</v>
      </c>
      <c r="P590" s="22" t="s">
        <v>107</v>
      </c>
    </row>
    <row r="591" spans="1:16" x14ac:dyDescent="0.2">
      <c r="A591" s="72" t="s">
        <v>55</v>
      </c>
      <c r="B591" s="38">
        <v>4476</v>
      </c>
      <c r="C591" s="38">
        <v>4384</v>
      </c>
      <c r="D591" s="38">
        <v>4685</v>
      </c>
      <c r="E591" s="38">
        <v>4888</v>
      </c>
      <c r="F591" s="38">
        <v>4876</v>
      </c>
      <c r="G591" s="38">
        <v>4976</v>
      </c>
      <c r="H591" s="38">
        <v>5206</v>
      </c>
      <c r="I591" s="38">
        <v>5357</v>
      </c>
      <c r="J591" s="38">
        <v>5509</v>
      </c>
      <c r="K591" s="38">
        <v>5212</v>
      </c>
      <c r="L591" s="141">
        <f>K591-J591</f>
        <v>-297</v>
      </c>
      <c r="M591" s="78">
        <f>IFERROR((K591-J591)/J591,"n/a")</f>
        <v>-5.3911780722454165E-2</v>
      </c>
      <c r="N591" s="111">
        <f>IFERROR((K591-G591)/G591,"n/a")</f>
        <v>4.7427652733118969E-2</v>
      </c>
      <c r="O591" s="80">
        <f>IFERROR((K591-B591)/B591,"n/a")</f>
        <v>0.16443252904378911</v>
      </c>
      <c r="P591" s="80"/>
    </row>
    <row r="592" spans="1:16" x14ac:dyDescent="0.2">
      <c r="A592" s="50" t="s">
        <v>56</v>
      </c>
      <c r="B592" s="66">
        <v>2731</v>
      </c>
      <c r="C592" s="66">
        <v>2541</v>
      </c>
      <c r="D592" s="66">
        <v>2624</v>
      </c>
      <c r="E592" s="66">
        <v>2576</v>
      </c>
      <c r="F592" s="66">
        <v>2546</v>
      </c>
      <c r="G592" s="66">
        <v>2476</v>
      </c>
      <c r="H592" s="66">
        <v>2517</v>
      </c>
      <c r="I592" s="66">
        <v>2656</v>
      </c>
      <c r="J592" s="66">
        <v>2741</v>
      </c>
      <c r="K592" s="66">
        <v>2546</v>
      </c>
      <c r="L592" s="67">
        <f t="shared" ref="L592:L603" si="245">K592-J592</f>
        <v>-195</v>
      </c>
      <c r="M592" s="53">
        <f t="shared" ref="M592:M603" si="246">IFERROR((K592-J592)/J592,"n/a")</f>
        <v>-7.1141919007661439E-2</v>
      </c>
      <c r="N592" s="69">
        <f>IFERROR((K592-G592)/G592,"n/a")</f>
        <v>2.827140549273021E-2</v>
      </c>
      <c r="O592" s="70">
        <f>IFERROR((K592-B592)/B592,"n/a")</f>
        <v>-6.7740754302453313E-2</v>
      </c>
      <c r="P592" s="87"/>
    </row>
    <row r="593" spans="1:16" x14ac:dyDescent="0.2">
      <c r="A593" s="8" t="s">
        <v>197</v>
      </c>
      <c r="B593" s="38">
        <v>634</v>
      </c>
      <c r="C593" s="38">
        <v>651</v>
      </c>
      <c r="D593" s="38">
        <v>685</v>
      </c>
      <c r="E593" s="38">
        <v>653</v>
      </c>
      <c r="F593" s="38">
        <v>680</v>
      </c>
      <c r="G593" s="38">
        <v>678</v>
      </c>
      <c r="H593" s="38">
        <v>736</v>
      </c>
      <c r="I593" s="38">
        <v>674</v>
      </c>
      <c r="J593" s="38">
        <v>728</v>
      </c>
      <c r="K593" s="38">
        <v>670</v>
      </c>
      <c r="L593" s="39">
        <f t="shared" si="245"/>
        <v>-58</v>
      </c>
      <c r="M593" s="24">
        <f t="shared" si="246"/>
        <v>-7.9670329670329665E-2</v>
      </c>
      <c r="N593" s="41">
        <f t="shared" ref="N593:N603" si="247">IFERROR((K593-G593)/G593,"n/a")</f>
        <v>-1.1799410029498525E-2</v>
      </c>
      <c r="O593" s="12">
        <f t="shared" ref="O593:O603" si="248">IFERROR((K593-B593)/B593,"n/a")</f>
        <v>5.6782334384858045E-2</v>
      </c>
      <c r="P593" s="80"/>
    </row>
    <row r="594" spans="1:16" x14ac:dyDescent="0.2">
      <c r="A594" s="50" t="s">
        <v>198</v>
      </c>
      <c r="B594" s="66">
        <v>161</v>
      </c>
      <c r="C594" s="66">
        <v>172</v>
      </c>
      <c r="D594" s="66">
        <v>199</v>
      </c>
      <c r="E594" s="66">
        <v>245</v>
      </c>
      <c r="F594" s="66">
        <v>230</v>
      </c>
      <c r="G594" s="66">
        <v>240</v>
      </c>
      <c r="H594" s="66">
        <v>301</v>
      </c>
      <c r="I594" s="66">
        <v>323</v>
      </c>
      <c r="J594" s="66">
        <v>289</v>
      </c>
      <c r="K594" s="66">
        <v>266</v>
      </c>
      <c r="L594" s="67">
        <f t="shared" si="245"/>
        <v>-23</v>
      </c>
      <c r="M594" s="53">
        <f t="shared" si="246"/>
        <v>-7.9584775086505188E-2</v>
      </c>
      <c r="N594" s="69">
        <f t="shared" si="247"/>
        <v>0.10833333333333334</v>
      </c>
      <c r="O594" s="70">
        <f t="shared" si="248"/>
        <v>0.65217391304347827</v>
      </c>
      <c r="P594" s="87"/>
    </row>
    <row r="595" spans="1:16" x14ac:dyDescent="0.2">
      <c r="A595" s="8" t="s">
        <v>199</v>
      </c>
      <c r="B595" s="38">
        <v>316</v>
      </c>
      <c r="C595" s="38">
        <v>341</v>
      </c>
      <c r="D595" s="38">
        <v>425</v>
      </c>
      <c r="E595" s="38">
        <v>517</v>
      </c>
      <c r="F595" s="38">
        <v>546</v>
      </c>
      <c r="G595" s="38">
        <v>563</v>
      </c>
      <c r="H595" s="38">
        <v>592</v>
      </c>
      <c r="I595" s="38">
        <v>602</v>
      </c>
      <c r="J595" s="38">
        <v>633</v>
      </c>
      <c r="K595" s="38">
        <v>598</v>
      </c>
      <c r="L595" s="39">
        <f t="shared" si="245"/>
        <v>-35</v>
      </c>
      <c r="M595" s="24">
        <f t="shared" si="246"/>
        <v>-5.5292259083728278E-2</v>
      </c>
      <c r="N595" s="41">
        <f t="shared" si="247"/>
        <v>6.216696269982238E-2</v>
      </c>
      <c r="O595" s="12">
        <f t="shared" si="248"/>
        <v>0.89240506329113922</v>
      </c>
      <c r="P595" s="80"/>
    </row>
    <row r="596" spans="1:16" x14ac:dyDescent="0.2">
      <c r="A596" s="50" t="s">
        <v>200</v>
      </c>
      <c r="B596" s="66">
        <v>35</v>
      </c>
      <c r="C596" s="66">
        <v>37</v>
      </c>
      <c r="D596" s="66">
        <v>62</v>
      </c>
      <c r="E596" s="66">
        <v>63</v>
      </c>
      <c r="F596" s="66">
        <v>71</v>
      </c>
      <c r="G596" s="66">
        <v>65</v>
      </c>
      <c r="H596" s="66">
        <v>74</v>
      </c>
      <c r="I596" s="66">
        <v>76</v>
      </c>
      <c r="J596" s="66">
        <v>63</v>
      </c>
      <c r="K596" s="66">
        <v>57</v>
      </c>
      <c r="L596" s="67">
        <f t="shared" si="245"/>
        <v>-6</v>
      </c>
      <c r="M596" s="53">
        <f t="shared" si="246"/>
        <v>-9.5238095238095233E-2</v>
      </c>
      <c r="N596" s="69">
        <f t="shared" si="247"/>
        <v>-0.12307692307692308</v>
      </c>
      <c r="O596" s="70">
        <f t="shared" si="248"/>
        <v>0.62857142857142856</v>
      </c>
      <c r="P596" s="87"/>
    </row>
    <row r="597" spans="1:16" x14ac:dyDescent="0.2">
      <c r="A597" s="8" t="s">
        <v>201</v>
      </c>
      <c r="B597" s="38">
        <v>195</v>
      </c>
      <c r="C597" s="38">
        <v>197</v>
      </c>
      <c r="D597" s="38">
        <v>222</v>
      </c>
      <c r="E597" s="38">
        <v>241</v>
      </c>
      <c r="F597" s="38">
        <v>234</v>
      </c>
      <c r="G597" s="38">
        <v>256</v>
      </c>
      <c r="H597" s="38">
        <v>269</v>
      </c>
      <c r="I597" s="38">
        <v>269</v>
      </c>
      <c r="J597" s="38">
        <v>277</v>
      </c>
      <c r="K597" s="38">
        <v>272</v>
      </c>
      <c r="L597" s="39">
        <f t="shared" si="245"/>
        <v>-5</v>
      </c>
      <c r="M597" s="24">
        <f t="shared" si="246"/>
        <v>-1.8050541516245487E-2</v>
      </c>
      <c r="N597" s="41">
        <f t="shared" si="247"/>
        <v>6.25E-2</v>
      </c>
      <c r="O597" s="12">
        <f t="shared" si="248"/>
        <v>0.39487179487179486</v>
      </c>
      <c r="P597" s="80"/>
    </row>
    <row r="598" spans="1:16" x14ac:dyDescent="0.2">
      <c r="A598" s="50" t="s">
        <v>57</v>
      </c>
      <c r="B598" s="66">
        <v>45</v>
      </c>
      <c r="C598" s="66">
        <v>57</v>
      </c>
      <c r="D598" s="66">
        <v>71</v>
      </c>
      <c r="E598" s="66">
        <v>108</v>
      </c>
      <c r="F598" s="66">
        <v>119</v>
      </c>
      <c r="G598" s="66">
        <v>132</v>
      </c>
      <c r="H598" s="66">
        <v>137</v>
      </c>
      <c r="I598" s="66">
        <v>161</v>
      </c>
      <c r="J598" s="66">
        <v>135</v>
      </c>
      <c r="K598" s="66">
        <v>128</v>
      </c>
      <c r="L598" s="67">
        <f t="shared" si="245"/>
        <v>-7</v>
      </c>
      <c r="M598" s="53">
        <f t="shared" si="246"/>
        <v>-5.185185185185185E-2</v>
      </c>
      <c r="N598" s="69">
        <f t="shared" si="247"/>
        <v>-3.0303030303030304E-2</v>
      </c>
      <c r="O598" s="70">
        <f t="shared" si="248"/>
        <v>1.8444444444444446</v>
      </c>
      <c r="P598" s="87"/>
    </row>
    <row r="599" spans="1:16" x14ac:dyDescent="0.2">
      <c r="A599" s="8" t="s">
        <v>58</v>
      </c>
      <c r="B599" s="6">
        <v>21</v>
      </c>
      <c r="C599" s="6">
        <v>15</v>
      </c>
      <c r="D599" s="6">
        <v>15</v>
      </c>
      <c r="E599" s="6">
        <v>23</v>
      </c>
      <c r="F599" s="6">
        <v>26</v>
      </c>
      <c r="G599" s="6">
        <v>24</v>
      </c>
      <c r="H599" s="6">
        <v>29</v>
      </c>
      <c r="I599" s="6">
        <v>25</v>
      </c>
      <c r="J599" s="6">
        <v>29</v>
      </c>
      <c r="K599" s="6">
        <v>32</v>
      </c>
      <c r="L599" s="34">
        <f t="shared" si="245"/>
        <v>3</v>
      </c>
      <c r="M599" s="24">
        <f t="shared" si="246"/>
        <v>0.10344827586206896</v>
      </c>
      <c r="N599" s="41">
        <f t="shared" si="247"/>
        <v>0.33333333333333331</v>
      </c>
      <c r="O599" s="12">
        <f t="shared" si="248"/>
        <v>0.52380952380952384</v>
      </c>
      <c r="P599" s="80"/>
    </row>
    <row r="600" spans="1:16" x14ac:dyDescent="0.2">
      <c r="A600" s="50" t="s">
        <v>59</v>
      </c>
      <c r="B600" s="88">
        <v>19</v>
      </c>
      <c r="C600" s="88">
        <v>19</v>
      </c>
      <c r="D600" s="88">
        <v>20</v>
      </c>
      <c r="E600" s="88">
        <v>24</v>
      </c>
      <c r="F600" s="88">
        <v>26</v>
      </c>
      <c r="G600" s="88">
        <v>32</v>
      </c>
      <c r="H600" s="88">
        <v>39</v>
      </c>
      <c r="I600" s="88">
        <v>39</v>
      </c>
      <c r="J600" s="88">
        <v>44</v>
      </c>
      <c r="K600" s="88">
        <v>40</v>
      </c>
      <c r="L600" s="52">
        <f t="shared" si="245"/>
        <v>-4</v>
      </c>
      <c r="M600" s="53">
        <f t="shared" si="246"/>
        <v>-9.0909090909090912E-2</v>
      </c>
      <c r="N600" s="69">
        <f t="shared" si="247"/>
        <v>0.25</v>
      </c>
      <c r="O600" s="70">
        <f t="shared" si="248"/>
        <v>1.1052631578947369</v>
      </c>
      <c r="P600" s="87"/>
    </row>
    <row r="601" spans="1:16" x14ac:dyDescent="0.2">
      <c r="A601" s="8" t="s">
        <v>60</v>
      </c>
      <c r="B601" s="6">
        <v>43</v>
      </c>
      <c r="C601" s="6">
        <v>60</v>
      </c>
      <c r="D601" s="6">
        <v>65</v>
      </c>
      <c r="E601" s="6">
        <v>116</v>
      </c>
      <c r="F601" s="6">
        <v>99</v>
      </c>
      <c r="G601" s="6">
        <v>120</v>
      </c>
      <c r="H601" s="6">
        <v>116</v>
      </c>
      <c r="I601" s="6">
        <v>116</v>
      </c>
      <c r="J601" s="6">
        <v>132</v>
      </c>
      <c r="K601" s="6">
        <v>145</v>
      </c>
      <c r="L601" s="34">
        <f t="shared" si="245"/>
        <v>13</v>
      </c>
      <c r="M601" s="24">
        <f t="shared" si="246"/>
        <v>9.8484848484848481E-2</v>
      </c>
      <c r="N601" s="41">
        <f t="shared" si="247"/>
        <v>0.20833333333333334</v>
      </c>
      <c r="O601" s="12">
        <f t="shared" si="248"/>
        <v>2.3720930232558142</v>
      </c>
      <c r="P601" s="80"/>
    </row>
    <row r="602" spans="1:16" x14ac:dyDescent="0.2">
      <c r="A602" s="50" t="s">
        <v>202</v>
      </c>
      <c r="B602" s="88">
        <v>54</v>
      </c>
      <c r="C602" s="88">
        <v>66</v>
      </c>
      <c r="D602" s="88">
        <v>66</v>
      </c>
      <c r="E602" s="88">
        <v>82</v>
      </c>
      <c r="F602" s="88">
        <v>87</v>
      </c>
      <c r="G602" s="88">
        <v>111</v>
      </c>
      <c r="H602" s="88">
        <v>124</v>
      </c>
      <c r="I602" s="88">
        <v>159</v>
      </c>
      <c r="J602" s="88">
        <v>158</v>
      </c>
      <c r="K602" s="88">
        <v>170</v>
      </c>
      <c r="L602" s="52">
        <f t="shared" si="245"/>
        <v>12</v>
      </c>
      <c r="M602" s="53">
        <f t="shared" si="246"/>
        <v>7.5949367088607597E-2</v>
      </c>
      <c r="N602" s="69">
        <f t="shared" si="247"/>
        <v>0.53153153153153154</v>
      </c>
      <c r="O602" s="70">
        <f t="shared" si="248"/>
        <v>2.1481481481481484</v>
      </c>
      <c r="P602" s="87"/>
    </row>
    <row r="603" spans="1:16" x14ac:dyDescent="0.2">
      <c r="A603" s="8" t="s">
        <v>203</v>
      </c>
      <c r="B603" s="6">
        <v>222</v>
      </c>
      <c r="C603" s="6">
        <v>228</v>
      </c>
      <c r="D603" s="6">
        <v>231</v>
      </c>
      <c r="E603" s="6">
        <v>240</v>
      </c>
      <c r="F603" s="6">
        <v>212</v>
      </c>
      <c r="G603" s="6">
        <v>279</v>
      </c>
      <c r="H603" s="6">
        <v>272</v>
      </c>
      <c r="I603" s="6">
        <v>257</v>
      </c>
      <c r="J603" s="6">
        <v>280</v>
      </c>
      <c r="K603" s="6">
        <v>288</v>
      </c>
      <c r="L603" s="34">
        <f t="shared" si="245"/>
        <v>8</v>
      </c>
      <c r="M603" s="24">
        <f t="shared" si="246"/>
        <v>2.8571428571428571E-2</v>
      </c>
      <c r="N603" s="41">
        <f t="shared" si="247"/>
        <v>3.2258064516129031E-2</v>
      </c>
      <c r="O603" s="12">
        <f t="shared" si="248"/>
        <v>0.29729729729729731</v>
      </c>
      <c r="P603" s="80"/>
    </row>
    <row r="604" spans="1:16" x14ac:dyDescent="0.2">
      <c r="B604" s="10">
        <f>SUM(B605:B616)</f>
        <v>1</v>
      </c>
      <c r="C604" s="10">
        <f>SUM(C605:C616)</f>
        <v>1</v>
      </c>
      <c r="D604" s="9">
        <f>SUM(D605:D616)</f>
        <v>1</v>
      </c>
      <c r="E604" s="9">
        <f>SUM(E605:E616)</f>
        <v>1</v>
      </c>
      <c r="F604" s="9">
        <f t="shared" ref="F604:K604" si="249">SUM(F605:F616)</f>
        <v>0.99999999999999989</v>
      </c>
      <c r="G604" s="9">
        <f t="shared" si="249"/>
        <v>0.99999999999999989</v>
      </c>
      <c r="H604" s="9">
        <f t="shared" si="249"/>
        <v>0.99999999999999989</v>
      </c>
      <c r="I604" s="9">
        <f t="shared" si="249"/>
        <v>1</v>
      </c>
      <c r="J604" s="9">
        <f t="shared" si="249"/>
        <v>0.99999999999999989</v>
      </c>
      <c r="K604" s="9">
        <f t="shared" si="249"/>
        <v>1</v>
      </c>
      <c r="L604" s="18" t="s">
        <v>42</v>
      </c>
      <c r="M604" s="23"/>
      <c r="N604" s="11"/>
      <c r="O604" s="11"/>
      <c r="P604" s="19"/>
    </row>
    <row r="605" spans="1:16" x14ac:dyDescent="0.2">
      <c r="A605" s="50" t="s">
        <v>56</v>
      </c>
      <c r="B605" s="56">
        <f>B592/$B$591</f>
        <v>0.61014298480786422</v>
      </c>
      <c r="C605" s="68">
        <f>C592/$C$591</f>
        <v>0.57960766423357668</v>
      </c>
      <c r="D605" s="56">
        <f>D592/$D$591</f>
        <v>0.56008537886873</v>
      </c>
      <c r="E605" s="56">
        <f>E592/$E$591</f>
        <v>0.52700490998363336</v>
      </c>
      <c r="F605" s="56">
        <f>F592/$F$591</f>
        <v>0.522149302707137</v>
      </c>
      <c r="G605" s="56">
        <f>G592/$G$591</f>
        <v>0.49758842443729906</v>
      </c>
      <c r="H605" s="56">
        <f>H592/$H$591</f>
        <v>0.48348059930849019</v>
      </c>
      <c r="I605" s="56">
        <f>I592/$I$591</f>
        <v>0.49579988799701324</v>
      </c>
      <c r="J605" s="56">
        <f>J592/$J$591</f>
        <v>0.49754946451261572</v>
      </c>
      <c r="K605" s="56">
        <f>K592/$K$591</f>
        <v>0.48848810437452034</v>
      </c>
      <c r="L605" s="57"/>
      <c r="M605" s="53">
        <f>IFERROR((K605-J605),"n/a")</f>
        <v>-9.0613601380953868E-3</v>
      </c>
      <c r="N605" s="69">
        <f>IFERROR((K605-G605),"n/a")</f>
        <v>-9.1003200627787217E-3</v>
      </c>
      <c r="O605" s="54">
        <f>IFERROR((K605-B605),"n/a")</f>
        <v>-0.12165488043334388</v>
      </c>
      <c r="P605" s="54"/>
    </row>
    <row r="606" spans="1:16" x14ac:dyDescent="0.2">
      <c r="A606" s="8" t="s">
        <v>197</v>
      </c>
      <c r="B606" s="10">
        <f t="shared" ref="B606:B616" si="250">B593/$B$591</f>
        <v>0.14164432529043788</v>
      </c>
      <c r="C606" s="37">
        <f t="shared" ref="C606:C616" si="251">C593/$C$591</f>
        <v>0.14849452554744524</v>
      </c>
      <c r="D606" s="10">
        <f t="shared" ref="D606:D616" si="252">D593/$D$591</f>
        <v>0.14621131270010673</v>
      </c>
      <c r="E606" s="10">
        <f t="shared" ref="E606:E616" si="253">E593/$E$591</f>
        <v>0.1335924713584288</v>
      </c>
      <c r="F606" s="10">
        <f t="shared" ref="F606:F616" si="254">F593/$F$591</f>
        <v>0.13945857260049221</v>
      </c>
      <c r="G606" s="10">
        <f t="shared" ref="G606:G616" si="255">G593/$G$591</f>
        <v>0.1362540192926045</v>
      </c>
      <c r="H606" s="10">
        <f t="shared" ref="H606:H616" si="256">H593/$H$591</f>
        <v>0.14137533615059547</v>
      </c>
      <c r="I606" s="10">
        <f t="shared" ref="I606:I616" si="257">I593/$I$591</f>
        <v>0.12581668844502519</v>
      </c>
      <c r="J606" s="10">
        <f t="shared" ref="J606:J616" si="258">J593/$J$591</f>
        <v>0.13214739517153748</v>
      </c>
      <c r="K606" s="10">
        <f t="shared" ref="K606:K616" si="259">K593/$K$591</f>
        <v>0.12854950115118957</v>
      </c>
      <c r="L606" s="26"/>
      <c r="M606" s="31">
        <f t="shared" ref="M606:M616" si="260">IFERROR((K606-J606),"n/a")</f>
        <v>-3.5978940203479082E-3</v>
      </c>
      <c r="N606" s="41">
        <f t="shared" ref="N606:N616" si="261">IFERROR((K606-G606),"n/a")</f>
        <v>-7.7045181414149289E-3</v>
      </c>
      <c r="O606" s="12">
        <f t="shared" ref="O606:O616" si="262">IFERROR((K606-B606),"n/a")</f>
        <v>-1.3094824139248312E-2</v>
      </c>
      <c r="P606" s="12"/>
    </row>
    <row r="607" spans="1:16" x14ac:dyDescent="0.2">
      <c r="A607" s="50" t="s">
        <v>198</v>
      </c>
      <c r="B607" s="56">
        <f t="shared" si="250"/>
        <v>3.5969615728328866E-2</v>
      </c>
      <c r="C607" s="68">
        <f t="shared" si="251"/>
        <v>3.9233576642335767E-2</v>
      </c>
      <c r="D607" s="56">
        <f t="shared" si="252"/>
        <v>4.2475987193169688E-2</v>
      </c>
      <c r="E607" s="56">
        <f t="shared" si="253"/>
        <v>5.0122749590834695E-2</v>
      </c>
      <c r="F607" s="56">
        <f t="shared" si="254"/>
        <v>4.716981132075472E-2</v>
      </c>
      <c r="G607" s="56">
        <f t="shared" si="255"/>
        <v>4.8231511254019289E-2</v>
      </c>
      <c r="H607" s="56">
        <f t="shared" si="256"/>
        <v>5.7817902420284284E-2</v>
      </c>
      <c r="I607" s="56">
        <f t="shared" si="257"/>
        <v>6.0294941198431956E-2</v>
      </c>
      <c r="J607" s="56">
        <f t="shared" si="258"/>
        <v>5.2459611544744961E-2</v>
      </c>
      <c r="K607" s="56">
        <f t="shared" si="259"/>
        <v>5.1036070606293171E-2</v>
      </c>
      <c r="L607" s="57"/>
      <c r="M607" s="59">
        <f t="shared" si="260"/>
        <v>-1.4235409384517894E-3</v>
      </c>
      <c r="N607" s="69">
        <f t="shared" si="261"/>
        <v>2.8045593522738818E-3</v>
      </c>
      <c r="O607" s="54">
        <f t="shared" si="262"/>
        <v>1.5066454877964305E-2</v>
      </c>
      <c r="P607" s="54"/>
    </row>
    <row r="608" spans="1:16" x14ac:dyDescent="0.2">
      <c r="A608" s="8" t="s">
        <v>199</v>
      </c>
      <c r="B608" s="10">
        <f t="shared" si="250"/>
        <v>7.0598748882931189E-2</v>
      </c>
      <c r="C608" s="37">
        <f t="shared" si="251"/>
        <v>7.7782846715328466E-2</v>
      </c>
      <c r="D608" s="10">
        <f t="shared" si="252"/>
        <v>9.0715048025613657E-2</v>
      </c>
      <c r="E608" s="10">
        <f t="shared" si="253"/>
        <v>0.10576923076923077</v>
      </c>
      <c r="F608" s="10">
        <f t="shared" si="254"/>
        <v>0.11197703035274816</v>
      </c>
      <c r="G608" s="10">
        <f t="shared" si="255"/>
        <v>0.11314308681672025</v>
      </c>
      <c r="H608" s="10">
        <f t="shared" si="256"/>
        <v>0.11371494429504418</v>
      </c>
      <c r="I608" s="10">
        <f t="shared" si="257"/>
        <v>0.11237633003546761</v>
      </c>
      <c r="J608" s="10">
        <f t="shared" si="258"/>
        <v>0.1149028861862407</v>
      </c>
      <c r="K608" s="10">
        <f t="shared" si="259"/>
        <v>0.11473522640061397</v>
      </c>
      <c r="L608" s="26"/>
      <c r="M608" s="31">
        <f t="shared" si="260"/>
        <v>-1.676597856267309E-4</v>
      </c>
      <c r="N608" s="41">
        <f t="shared" si="261"/>
        <v>1.5921395838937175E-3</v>
      </c>
      <c r="O608" s="12">
        <f t="shared" si="262"/>
        <v>4.4136477517682779E-2</v>
      </c>
      <c r="P608" s="12"/>
    </row>
    <row r="609" spans="1:16" x14ac:dyDescent="0.2">
      <c r="A609" s="50" t="s">
        <v>200</v>
      </c>
      <c r="B609" s="56">
        <f t="shared" si="250"/>
        <v>7.8194816800714918E-3</v>
      </c>
      <c r="C609" s="68">
        <f t="shared" si="251"/>
        <v>8.4397810218978103E-3</v>
      </c>
      <c r="D609" s="56">
        <f t="shared" si="252"/>
        <v>1.3233724653148345E-2</v>
      </c>
      <c r="E609" s="56">
        <f t="shared" si="253"/>
        <v>1.2888707037643207E-2</v>
      </c>
      <c r="F609" s="56">
        <f t="shared" si="254"/>
        <v>1.4561115668580805E-2</v>
      </c>
      <c r="G609" s="56">
        <f t="shared" si="255"/>
        <v>1.3062700964630225E-2</v>
      </c>
      <c r="H609" s="56">
        <f t="shared" si="256"/>
        <v>1.4214368036880523E-2</v>
      </c>
      <c r="I609" s="56">
        <f t="shared" si="257"/>
        <v>1.4187044987866344E-2</v>
      </c>
      <c r="J609" s="56">
        <f t="shared" si="258"/>
        <v>1.1435832274459974E-2</v>
      </c>
      <c r="K609" s="56">
        <f t="shared" si="259"/>
        <v>1.0936300844205679E-2</v>
      </c>
      <c r="L609" s="57"/>
      <c r="M609" s="59">
        <f t="shared" si="260"/>
        <v>-4.9953143025429497E-4</v>
      </c>
      <c r="N609" s="69">
        <f t="shared" si="261"/>
        <v>-2.1264001204245458E-3</v>
      </c>
      <c r="O609" s="54">
        <f t="shared" si="262"/>
        <v>3.116819164134187E-3</v>
      </c>
      <c r="P609" s="54"/>
    </row>
    <row r="610" spans="1:16" x14ac:dyDescent="0.2">
      <c r="A610" s="8" t="s">
        <v>201</v>
      </c>
      <c r="B610" s="10">
        <f t="shared" si="250"/>
        <v>4.3565683646112602E-2</v>
      </c>
      <c r="C610" s="37">
        <f t="shared" si="251"/>
        <v>4.4936131386861311E-2</v>
      </c>
      <c r="D610" s="10">
        <f t="shared" si="252"/>
        <v>4.7385272145144076E-2</v>
      </c>
      <c r="E610" s="10">
        <f t="shared" si="253"/>
        <v>4.9304418985270049E-2</v>
      </c>
      <c r="F610" s="10">
        <f t="shared" si="254"/>
        <v>4.7990155865463492E-2</v>
      </c>
      <c r="G610" s="10">
        <f t="shared" si="255"/>
        <v>5.1446945337620578E-2</v>
      </c>
      <c r="H610" s="10">
        <f t="shared" si="256"/>
        <v>5.1671148674606225E-2</v>
      </c>
      <c r="I610" s="10">
        <f t="shared" si="257"/>
        <v>5.0214672391263766E-2</v>
      </c>
      <c r="J610" s="10">
        <f t="shared" si="258"/>
        <v>5.0281357778181157E-2</v>
      </c>
      <c r="K610" s="10">
        <f t="shared" si="259"/>
        <v>5.2187260168841135E-2</v>
      </c>
      <c r="L610" s="26"/>
      <c r="M610" s="31">
        <f t="shared" si="260"/>
        <v>1.9059023906599776E-3</v>
      </c>
      <c r="N610" s="41">
        <f t="shared" si="261"/>
        <v>7.4031483122055652E-4</v>
      </c>
      <c r="O610" s="12">
        <f t="shared" si="262"/>
        <v>8.6215765227285329E-3</v>
      </c>
      <c r="P610" s="12"/>
    </row>
    <row r="611" spans="1:16" x14ac:dyDescent="0.2">
      <c r="A611" s="50" t="s">
        <v>57</v>
      </c>
      <c r="B611" s="56">
        <f t="shared" si="250"/>
        <v>1.0053619302949061E-2</v>
      </c>
      <c r="C611" s="68">
        <f t="shared" si="251"/>
        <v>1.3001824817518248E-2</v>
      </c>
      <c r="D611" s="56">
        <f t="shared" si="252"/>
        <v>1.5154749199573105E-2</v>
      </c>
      <c r="E611" s="56">
        <f t="shared" si="253"/>
        <v>2.20949263502455E-2</v>
      </c>
      <c r="F611" s="56">
        <f t="shared" si="254"/>
        <v>2.4405250205086135E-2</v>
      </c>
      <c r="G611" s="56">
        <f t="shared" si="255"/>
        <v>2.652733118971061E-2</v>
      </c>
      <c r="H611" s="56">
        <f t="shared" si="256"/>
        <v>2.6315789473684209E-2</v>
      </c>
      <c r="I611" s="56">
        <f t="shared" si="257"/>
        <v>3.0054134776927383E-2</v>
      </c>
      <c r="J611" s="56">
        <f t="shared" si="258"/>
        <v>2.4505354873842804E-2</v>
      </c>
      <c r="K611" s="56">
        <f t="shared" si="259"/>
        <v>2.4558710667689946E-2</v>
      </c>
      <c r="L611" s="57"/>
      <c r="M611" s="59">
        <f t="shared" si="260"/>
        <v>5.3355793847142258E-5</v>
      </c>
      <c r="N611" s="69">
        <f t="shared" si="261"/>
        <v>-1.9686205220206636E-3</v>
      </c>
      <c r="O611" s="54">
        <f t="shared" si="262"/>
        <v>1.4505091364740885E-2</v>
      </c>
      <c r="P611" s="54"/>
    </row>
    <row r="612" spans="1:16" x14ac:dyDescent="0.2">
      <c r="A612" s="8" t="s">
        <v>58</v>
      </c>
      <c r="B612" s="10">
        <f t="shared" si="250"/>
        <v>4.6916890080428951E-3</v>
      </c>
      <c r="C612" s="37">
        <f t="shared" si="251"/>
        <v>3.4215328467153286E-3</v>
      </c>
      <c r="D612" s="10">
        <f t="shared" si="252"/>
        <v>3.2017075773745998E-3</v>
      </c>
      <c r="E612" s="10">
        <f t="shared" si="253"/>
        <v>4.7054009819967263E-3</v>
      </c>
      <c r="F612" s="10">
        <f t="shared" si="254"/>
        <v>5.3322395406070547E-3</v>
      </c>
      <c r="G612" s="10">
        <f t="shared" si="255"/>
        <v>4.8231511254019296E-3</v>
      </c>
      <c r="H612" s="10">
        <f t="shared" si="256"/>
        <v>5.5704955820207449E-3</v>
      </c>
      <c r="I612" s="10">
        <f t="shared" si="257"/>
        <v>4.6667911144297183E-3</v>
      </c>
      <c r="J612" s="10">
        <f t="shared" si="258"/>
        <v>5.2641132691958617E-3</v>
      </c>
      <c r="K612" s="10">
        <f t="shared" si="259"/>
        <v>6.1396776669224865E-3</v>
      </c>
      <c r="L612" s="26"/>
      <c r="M612" s="31">
        <f t="shared" si="260"/>
        <v>8.7556439772662475E-4</v>
      </c>
      <c r="N612" s="41">
        <f t="shared" si="261"/>
        <v>1.3165265415205568E-3</v>
      </c>
      <c r="O612" s="12">
        <f t="shared" si="262"/>
        <v>1.4479886588795914E-3</v>
      </c>
      <c r="P612" s="12"/>
    </row>
    <row r="613" spans="1:16" x14ac:dyDescent="0.2">
      <c r="A613" s="50" t="s">
        <v>59</v>
      </c>
      <c r="B613" s="56">
        <f t="shared" si="250"/>
        <v>4.2448614834673815E-3</v>
      </c>
      <c r="C613" s="68">
        <f t="shared" si="251"/>
        <v>4.333941605839416E-3</v>
      </c>
      <c r="D613" s="56">
        <f t="shared" si="252"/>
        <v>4.2689434364994666E-3</v>
      </c>
      <c r="E613" s="56">
        <f t="shared" si="253"/>
        <v>4.9099836333878887E-3</v>
      </c>
      <c r="F613" s="56">
        <f t="shared" si="254"/>
        <v>5.3322395406070547E-3</v>
      </c>
      <c r="G613" s="56">
        <f t="shared" si="255"/>
        <v>6.4308681672025723E-3</v>
      </c>
      <c r="H613" s="56">
        <f t="shared" si="256"/>
        <v>7.4913561275451405E-3</v>
      </c>
      <c r="I613" s="56">
        <f t="shared" si="257"/>
        <v>7.2801941385103605E-3</v>
      </c>
      <c r="J613" s="56">
        <f t="shared" si="258"/>
        <v>7.986930477400617E-3</v>
      </c>
      <c r="K613" s="56">
        <f t="shared" si="259"/>
        <v>7.6745970836531079E-3</v>
      </c>
      <c r="L613" s="57"/>
      <c r="M613" s="59">
        <f t="shared" si="260"/>
        <v>-3.1233339374750913E-4</v>
      </c>
      <c r="N613" s="69">
        <f t="shared" si="261"/>
        <v>1.2437289164505356E-3</v>
      </c>
      <c r="O613" s="54">
        <f t="shared" si="262"/>
        <v>3.4297356001857264E-3</v>
      </c>
      <c r="P613" s="54"/>
    </row>
    <row r="614" spans="1:16" x14ac:dyDescent="0.2">
      <c r="A614" s="8" t="s">
        <v>60</v>
      </c>
      <c r="B614" s="10">
        <f t="shared" si="250"/>
        <v>9.6067917783735478E-3</v>
      </c>
      <c r="C614" s="37">
        <f t="shared" si="251"/>
        <v>1.3686131386861315E-2</v>
      </c>
      <c r="D614" s="10">
        <f t="shared" si="252"/>
        <v>1.3874066168623266E-2</v>
      </c>
      <c r="E614" s="10">
        <f t="shared" si="253"/>
        <v>2.3731587561374796E-2</v>
      </c>
      <c r="F614" s="10">
        <f t="shared" si="254"/>
        <v>2.0303527481542249E-2</v>
      </c>
      <c r="G614" s="10">
        <f t="shared" si="255"/>
        <v>2.4115755627009645E-2</v>
      </c>
      <c r="H614" s="10">
        <f t="shared" si="256"/>
        <v>2.228198232808298E-2</v>
      </c>
      <c r="I614" s="10">
        <f t="shared" si="257"/>
        <v>2.1653910770953893E-2</v>
      </c>
      <c r="J614" s="10">
        <f t="shared" si="258"/>
        <v>2.3960791432201853E-2</v>
      </c>
      <c r="K614" s="10">
        <f t="shared" si="259"/>
        <v>2.7820414428242516E-2</v>
      </c>
      <c r="L614" s="26"/>
      <c r="M614" s="31">
        <f t="shared" si="260"/>
        <v>3.8596229960406632E-3</v>
      </c>
      <c r="N614" s="41">
        <f t="shared" si="261"/>
        <v>3.7046588012328713E-3</v>
      </c>
      <c r="O614" s="12">
        <f t="shared" si="262"/>
        <v>1.821362264986897E-2</v>
      </c>
      <c r="P614" s="12"/>
    </row>
    <row r="615" spans="1:16" x14ac:dyDescent="0.2">
      <c r="A615" s="50" t="s">
        <v>202</v>
      </c>
      <c r="B615" s="56">
        <f t="shared" si="250"/>
        <v>1.2064343163538873E-2</v>
      </c>
      <c r="C615" s="68">
        <f t="shared" si="251"/>
        <v>1.5054744525547446E-2</v>
      </c>
      <c r="D615" s="56">
        <f t="shared" si="252"/>
        <v>1.4087513340448238E-2</v>
      </c>
      <c r="E615" s="56">
        <f t="shared" si="253"/>
        <v>1.6775777414075287E-2</v>
      </c>
      <c r="F615" s="56">
        <f t="shared" si="254"/>
        <v>1.7842493847415916E-2</v>
      </c>
      <c r="G615" s="56">
        <f t="shared" si="255"/>
        <v>2.2307073954983922E-2</v>
      </c>
      <c r="H615" s="56">
        <f t="shared" si="256"/>
        <v>2.3818670764502496E-2</v>
      </c>
      <c r="I615" s="56">
        <f t="shared" si="257"/>
        <v>2.9680791487773008E-2</v>
      </c>
      <c r="J615" s="56">
        <f t="shared" si="258"/>
        <v>2.8680341259756763E-2</v>
      </c>
      <c r="K615" s="56">
        <f t="shared" si="259"/>
        <v>3.2617037605525707E-2</v>
      </c>
      <c r="L615" s="57"/>
      <c r="M615" s="59">
        <f t="shared" si="260"/>
        <v>3.9366963457689447E-3</v>
      </c>
      <c r="N615" s="69">
        <f t="shared" si="261"/>
        <v>1.0309963650541785E-2</v>
      </c>
      <c r="O615" s="54">
        <f t="shared" si="262"/>
        <v>2.0552694441986832E-2</v>
      </c>
      <c r="P615" s="54"/>
    </row>
    <row r="616" spans="1:16" x14ac:dyDescent="0.2">
      <c r="A616" s="8" t="s">
        <v>203</v>
      </c>
      <c r="B616" s="10">
        <f t="shared" si="250"/>
        <v>4.9597855227882036E-2</v>
      </c>
      <c r="C616" s="37">
        <f t="shared" si="251"/>
        <v>5.2007299270072992E-2</v>
      </c>
      <c r="D616" s="10">
        <f t="shared" si="252"/>
        <v>4.9306296691568836E-2</v>
      </c>
      <c r="E616" s="10">
        <f t="shared" si="253"/>
        <v>4.9099836333878884E-2</v>
      </c>
      <c r="F616" s="10">
        <f t="shared" si="254"/>
        <v>4.3478260869565216E-2</v>
      </c>
      <c r="G616" s="10">
        <f t="shared" si="255"/>
        <v>5.6069131832797429E-2</v>
      </c>
      <c r="H616" s="10">
        <f t="shared" si="256"/>
        <v>5.2247406838263545E-2</v>
      </c>
      <c r="I616" s="10">
        <f t="shared" si="257"/>
        <v>4.7974612656337505E-2</v>
      </c>
      <c r="J616" s="10">
        <f t="shared" si="258"/>
        <v>5.0825921219822108E-2</v>
      </c>
      <c r="K616" s="10">
        <f t="shared" si="259"/>
        <v>5.5257099002302378E-2</v>
      </c>
      <c r="L616" s="26"/>
      <c r="M616" s="31">
        <f t="shared" si="260"/>
        <v>4.4311777824802695E-3</v>
      </c>
      <c r="N616" s="41">
        <f t="shared" si="261"/>
        <v>-8.1203283049505193E-4</v>
      </c>
      <c r="O616" s="12">
        <f t="shared" si="262"/>
        <v>5.6592437744203417E-3</v>
      </c>
      <c r="P616" s="12"/>
    </row>
    <row r="617" spans="1:16" x14ac:dyDescent="0.2">
      <c r="D617" s="8"/>
      <c r="K617" s="10"/>
      <c r="L617" s="17"/>
      <c r="M617" s="27"/>
    </row>
    <row r="618" spans="1:16" x14ac:dyDescent="0.2">
      <c r="A618" s="8" t="s">
        <v>61</v>
      </c>
      <c r="B618" s="6">
        <f>SUM(B592:B594)</f>
        <v>3526</v>
      </c>
      <c r="C618" s="6">
        <f t="shared" ref="C618:K618" si="263">SUM(C592:C594)</f>
        <v>3364</v>
      </c>
      <c r="D618" s="6">
        <f t="shared" si="263"/>
        <v>3508</v>
      </c>
      <c r="E618" s="6">
        <f t="shared" si="263"/>
        <v>3474</v>
      </c>
      <c r="F618" s="6">
        <f t="shared" si="263"/>
        <v>3456</v>
      </c>
      <c r="G618" s="6">
        <f t="shared" si="263"/>
        <v>3394</v>
      </c>
      <c r="H618" s="6">
        <f t="shared" si="263"/>
        <v>3554</v>
      </c>
      <c r="I618" s="6">
        <f t="shared" si="263"/>
        <v>3653</v>
      </c>
      <c r="J618" s="6">
        <f t="shared" si="263"/>
        <v>3758</v>
      </c>
      <c r="K618" s="6">
        <f t="shared" si="263"/>
        <v>3482</v>
      </c>
      <c r="L618" s="155">
        <f>K618-J618</f>
        <v>-276</v>
      </c>
      <c r="M618" s="156">
        <f>IFERROR((K618-J618)/J618,"n/a")</f>
        <v>-7.3443320915380528E-2</v>
      </c>
      <c r="N618" s="41">
        <f>IFERROR((K618-G618)/G618,"n/a")</f>
        <v>2.5928108426635239E-2</v>
      </c>
      <c r="O618" s="12">
        <f>IFERROR((K618-B618)/B618,"n/a")</f>
        <v>-1.2478729438457176E-2</v>
      </c>
      <c r="P618" s="12"/>
    </row>
    <row r="619" spans="1:16" x14ac:dyDescent="0.2">
      <c r="A619" s="50" t="s">
        <v>204</v>
      </c>
      <c r="B619" s="56">
        <f>SUM(B605:B607)</f>
        <v>0.78775692582663104</v>
      </c>
      <c r="C619" s="56">
        <f t="shared" ref="C619:K619" si="264">SUM(C605:C607)</f>
        <v>0.76733576642335766</v>
      </c>
      <c r="D619" s="56">
        <f t="shared" si="264"/>
        <v>0.74877267876200637</v>
      </c>
      <c r="E619" s="56">
        <f t="shared" si="264"/>
        <v>0.71072013093289688</v>
      </c>
      <c r="F619" s="56">
        <f t="shared" si="264"/>
        <v>0.70877768662838392</v>
      </c>
      <c r="G619" s="56">
        <f t="shared" si="264"/>
        <v>0.68207395498392276</v>
      </c>
      <c r="H619" s="56">
        <f t="shared" si="264"/>
        <v>0.68267383787936997</v>
      </c>
      <c r="I619" s="56">
        <f t="shared" si="264"/>
        <v>0.68191151764047042</v>
      </c>
      <c r="J619" s="56">
        <f t="shared" si="264"/>
        <v>0.68215647122889822</v>
      </c>
      <c r="K619" s="64">
        <f t="shared" si="264"/>
        <v>0.66807367613200297</v>
      </c>
      <c r="L619" s="56"/>
      <c r="M619" s="59">
        <f t="shared" ref="M619" si="265">IFERROR((K619-J619),"n/a")</f>
        <v>-1.4082795096895251E-2</v>
      </c>
      <c r="N619" s="69">
        <f>IFERROR((K619-G619),"n/a")</f>
        <v>-1.400027885191979E-2</v>
      </c>
      <c r="O619" s="70">
        <f>IFERROR((K619-B619),"n/a")</f>
        <v>-0.11968324969462807</v>
      </c>
      <c r="P619" s="70"/>
    </row>
    <row r="620" spans="1:16" x14ac:dyDescent="0.2">
      <c r="A620" s="8" t="s">
        <v>62</v>
      </c>
      <c r="B620" s="6">
        <f>SUM(B592:B597)</f>
        <v>4072</v>
      </c>
      <c r="C620" s="6">
        <f t="shared" ref="C620:K620" si="266">SUM(C592:C597)</f>
        <v>3939</v>
      </c>
      <c r="D620" s="6">
        <f t="shared" si="266"/>
        <v>4217</v>
      </c>
      <c r="E620" s="6">
        <f t="shared" si="266"/>
        <v>4295</v>
      </c>
      <c r="F620" s="6">
        <f t="shared" si="266"/>
        <v>4307</v>
      </c>
      <c r="G620" s="6">
        <f t="shared" si="266"/>
        <v>4278</v>
      </c>
      <c r="H620" s="6">
        <f t="shared" si="266"/>
        <v>4489</v>
      </c>
      <c r="I620" s="6">
        <f t="shared" si="266"/>
        <v>4600</v>
      </c>
      <c r="J620" s="6">
        <f t="shared" si="266"/>
        <v>4731</v>
      </c>
      <c r="K620" s="157">
        <f t="shared" si="266"/>
        <v>4409</v>
      </c>
      <c r="L620" s="100">
        <f>K620-J620</f>
        <v>-322</v>
      </c>
      <c r="M620" s="31">
        <f>IFERROR((K620-J620)/J620,"n/a")</f>
        <v>-6.8061720566476427E-2</v>
      </c>
      <c r="N620" s="41">
        <f>IFERROR((K620-G620)/G620,"n/a")</f>
        <v>3.0621785881252923E-2</v>
      </c>
      <c r="O620" s="12">
        <f>IFERROR((K620-B620)/B620,"n/a")</f>
        <v>8.2760314341846761E-2</v>
      </c>
      <c r="P620" s="12"/>
    </row>
    <row r="621" spans="1:16" x14ac:dyDescent="0.2">
      <c r="A621" s="50" t="s">
        <v>205</v>
      </c>
      <c r="B621" s="56">
        <f>SUM(B605:B610)</f>
        <v>0.90974084003574629</v>
      </c>
      <c r="C621" s="56">
        <f t="shared" ref="C621:K621" si="267">SUM(C605:C610)</f>
        <v>0.89849452554744524</v>
      </c>
      <c r="D621" s="56">
        <f t="shared" si="267"/>
        <v>0.90010672358591248</v>
      </c>
      <c r="E621" s="56">
        <f t="shared" si="267"/>
        <v>0.87868248772504087</v>
      </c>
      <c r="F621" s="56">
        <f t="shared" si="267"/>
        <v>0.88330598851517639</v>
      </c>
      <c r="G621" s="56">
        <f t="shared" si="267"/>
        <v>0.85972668810289388</v>
      </c>
      <c r="H621" s="56">
        <f t="shared" si="267"/>
        <v>0.86227429888590079</v>
      </c>
      <c r="I621" s="56">
        <f t="shared" si="267"/>
        <v>0.85868956505506822</v>
      </c>
      <c r="J621" s="56">
        <f t="shared" si="267"/>
        <v>0.85877654746777998</v>
      </c>
      <c r="K621" s="64">
        <f t="shared" si="267"/>
        <v>0.84593246354566376</v>
      </c>
      <c r="L621" s="56"/>
      <c r="M621" s="59">
        <f>IFERROR((K621-J621),"n/a")</f>
        <v>-1.2844083922116223E-2</v>
      </c>
      <c r="N621" s="69">
        <f>IFERROR((K621-G621),"n/a")</f>
        <v>-1.3794224557230117E-2</v>
      </c>
      <c r="O621" s="70">
        <f>IFERROR((K621-B621),"n/a")</f>
        <v>-6.380837649008253E-2</v>
      </c>
      <c r="P621" s="70"/>
    </row>
    <row r="622" spans="1:16" x14ac:dyDescent="0.2">
      <c r="A622" s="8" t="s">
        <v>206</v>
      </c>
      <c r="B622" s="6">
        <f>B598+B601+B602</f>
        <v>142</v>
      </c>
      <c r="C622" s="6">
        <f t="shared" ref="C622:K622" si="268">C598+C601+C602</f>
        <v>183</v>
      </c>
      <c r="D622" s="6">
        <f t="shared" si="268"/>
        <v>202</v>
      </c>
      <c r="E622" s="6">
        <f t="shared" si="268"/>
        <v>306</v>
      </c>
      <c r="F622" s="6">
        <f t="shared" si="268"/>
        <v>305</v>
      </c>
      <c r="G622" s="6">
        <f t="shared" si="268"/>
        <v>363</v>
      </c>
      <c r="H622" s="6">
        <f t="shared" si="268"/>
        <v>377</v>
      </c>
      <c r="I622" s="6">
        <f t="shared" si="268"/>
        <v>436</v>
      </c>
      <c r="J622" s="6">
        <f t="shared" si="268"/>
        <v>425</v>
      </c>
      <c r="K622" s="157">
        <f t="shared" si="268"/>
        <v>443</v>
      </c>
      <c r="L622" s="100">
        <f>K622-J622</f>
        <v>18</v>
      </c>
      <c r="M622" s="31">
        <f>IFERROR((K622-J622)/J622,"n/a")</f>
        <v>4.2352941176470586E-2</v>
      </c>
      <c r="N622" s="41">
        <f>IFERROR((K622-G622)/G622,"n/a")</f>
        <v>0.22038567493112948</v>
      </c>
      <c r="O622" s="12">
        <f>IFERROR((K622-B622)/B622,"n/a")</f>
        <v>2.119718309859155</v>
      </c>
      <c r="P622" s="12"/>
    </row>
    <row r="623" spans="1:16" x14ac:dyDescent="0.2">
      <c r="A623" s="50" t="s">
        <v>207</v>
      </c>
      <c r="B623" s="56">
        <f>B611+B614+B615</f>
        <v>3.1724754244861486E-2</v>
      </c>
      <c r="C623" s="56">
        <f t="shared" ref="C623:K623" si="269">C611+C614+C615</f>
        <v>4.1742700729927008E-2</v>
      </c>
      <c r="D623" s="56">
        <f t="shared" si="269"/>
        <v>4.3116328708644611E-2</v>
      </c>
      <c r="E623" s="56">
        <f t="shared" si="269"/>
        <v>6.2602291325695586E-2</v>
      </c>
      <c r="F623" s="56">
        <f t="shared" si="269"/>
        <v>6.25512715340443E-2</v>
      </c>
      <c r="G623" s="56">
        <f t="shared" si="269"/>
        <v>7.2950160771704173E-2</v>
      </c>
      <c r="H623" s="56">
        <f t="shared" si="269"/>
        <v>7.2416442566269695E-2</v>
      </c>
      <c r="I623" s="56">
        <f t="shared" si="269"/>
        <v>8.1388837035654277E-2</v>
      </c>
      <c r="J623" s="56">
        <f t="shared" si="269"/>
        <v>7.7146487565801419E-2</v>
      </c>
      <c r="K623" s="64">
        <f t="shared" si="269"/>
        <v>8.4996162701458169E-2</v>
      </c>
      <c r="L623" s="56"/>
      <c r="M623" s="59">
        <f>IFERROR((K623-J623),"n/a")</f>
        <v>7.8496751356567501E-3</v>
      </c>
      <c r="N623" s="69">
        <f>IFERROR((K623-G623),"n/a")</f>
        <v>1.2046001929753997E-2</v>
      </c>
      <c r="O623" s="70">
        <f>IFERROR((K623-B623),"n/a")</f>
        <v>5.3271408456596683E-2</v>
      </c>
      <c r="P623" s="70"/>
    </row>
    <row r="624" spans="1:16" x14ac:dyDescent="0.2">
      <c r="A624" t="s">
        <v>208</v>
      </c>
    </row>
    <row r="625" spans="1:16" x14ac:dyDescent="0.2">
      <c r="A625" t="s">
        <v>96</v>
      </c>
    </row>
    <row r="627" spans="1:16" ht="18" x14ac:dyDescent="0.25">
      <c r="A627" s="1" t="s">
        <v>210</v>
      </c>
      <c r="B627" s="1"/>
    </row>
    <row r="628" spans="1:16" x14ac:dyDescent="0.2">
      <c r="A628" s="36"/>
      <c r="B628" s="36"/>
    </row>
    <row r="629" spans="1:16" x14ac:dyDescent="0.2">
      <c r="A629" s="2"/>
      <c r="B629" s="2"/>
      <c r="C629" s="3" t="s">
        <v>115</v>
      </c>
      <c r="D629" s="3"/>
      <c r="E629" s="3"/>
      <c r="F629" s="3"/>
      <c r="G629" s="3"/>
      <c r="H629" s="3"/>
      <c r="I629" s="3"/>
      <c r="J629" s="3"/>
      <c r="K629" s="131"/>
      <c r="L629" s="74" t="s">
        <v>100</v>
      </c>
      <c r="M629" s="132" t="s">
        <v>101</v>
      </c>
      <c r="N629" s="3" t="s">
        <v>102</v>
      </c>
      <c r="O629" s="3"/>
      <c r="P629" s="3" t="s">
        <v>103</v>
      </c>
    </row>
    <row r="630" spans="1:16" x14ac:dyDescent="0.2">
      <c r="A630" s="4" t="s">
        <v>0</v>
      </c>
      <c r="B630" s="4">
        <v>2017</v>
      </c>
      <c r="C630" s="4">
        <v>2018</v>
      </c>
      <c r="D630" s="4">
        <v>2019</v>
      </c>
      <c r="E630" s="4">
        <v>2020</v>
      </c>
      <c r="F630" s="48" t="s">
        <v>95</v>
      </c>
      <c r="G630" s="4">
        <v>2022</v>
      </c>
      <c r="H630" s="4">
        <v>2023</v>
      </c>
      <c r="I630" s="4">
        <v>2024</v>
      </c>
      <c r="J630" s="4">
        <v>2025</v>
      </c>
      <c r="K630" s="4">
        <v>2026</v>
      </c>
      <c r="L630" s="20" t="s">
        <v>104</v>
      </c>
      <c r="M630" s="21"/>
      <c r="N630" s="22" t="s">
        <v>105</v>
      </c>
      <c r="O630" s="22" t="s">
        <v>106</v>
      </c>
      <c r="P630" s="22" t="s">
        <v>107</v>
      </c>
    </row>
    <row r="631" spans="1:16" x14ac:dyDescent="0.2">
      <c r="A631" s="115" t="s">
        <v>55</v>
      </c>
      <c r="B631" s="115">
        <v>3196</v>
      </c>
      <c r="C631" s="115">
        <v>3155</v>
      </c>
      <c r="D631" s="115">
        <v>3274</v>
      </c>
      <c r="E631" s="115">
        <v>3520</v>
      </c>
      <c r="F631" s="115">
        <v>3276</v>
      </c>
      <c r="G631" s="115">
        <v>3313</v>
      </c>
      <c r="H631" s="115">
        <v>3440</v>
      </c>
      <c r="I631" s="115">
        <v>3715</v>
      </c>
      <c r="J631" s="115">
        <v>3628</v>
      </c>
      <c r="K631" s="115">
        <v>3436</v>
      </c>
      <c r="L631" s="141">
        <f>K631-J631</f>
        <v>-192</v>
      </c>
      <c r="M631" s="78">
        <f>IFERROR((K631-J631)/J631,"n/a")</f>
        <v>-5.2921719955898568E-2</v>
      </c>
      <c r="N631" s="111">
        <f>IFERROR((K631-G631)/G631,"n/a")</f>
        <v>3.712647147600362E-2</v>
      </c>
      <c r="O631" s="80">
        <f>IFERROR((K631-B631)/B631,"n/a")</f>
        <v>7.5093867334167716E-2</v>
      </c>
      <c r="P631" s="80"/>
    </row>
    <row r="632" spans="1:16" x14ac:dyDescent="0.2">
      <c r="A632" s="50" t="s">
        <v>56</v>
      </c>
      <c r="B632" s="66">
        <v>2055</v>
      </c>
      <c r="C632" s="66">
        <v>1925</v>
      </c>
      <c r="D632" s="66">
        <v>1870</v>
      </c>
      <c r="E632" s="66">
        <v>1896</v>
      </c>
      <c r="F632" s="66">
        <v>1721</v>
      </c>
      <c r="G632" s="66">
        <v>1652</v>
      </c>
      <c r="H632" s="66">
        <v>1657</v>
      </c>
      <c r="I632" s="66">
        <v>1829</v>
      </c>
      <c r="J632" s="66">
        <v>1810</v>
      </c>
      <c r="K632" s="66">
        <v>1663</v>
      </c>
      <c r="L632" s="67">
        <f t="shared" ref="L632:L643" si="270">K632-J632</f>
        <v>-147</v>
      </c>
      <c r="M632" s="53">
        <f t="shared" ref="M632:M643" si="271">IFERROR((K632-J632)/J632,"n/a")</f>
        <v>-8.1215469613259664E-2</v>
      </c>
      <c r="N632" s="69">
        <f>IFERROR((K632-G632)/G632,"n/a")</f>
        <v>6.6585956416464892E-3</v>
      </c>
      <c r="O632" s="70">
        <f>IFERROR((K632-B632)/B632,"n/a")</f>
        <v>-0.19075425790754258</v>
      </c>
      <c r="P632" s="87"/>
    </row>
    <row r="633" spans="1:16" x14ac:dyDescent="0.2">
      <c r="A633" s="8" t="s">
        <v>197</v>
      </c>
      <c r="B633" s="38">
        <v>437</v>
      </c>
      <c r="C633" s="38">
        <v>457</v>
      </c>
      <c r="D633" s="38">
        <v>486</v>
      </c>
      <c r="E633" s="38">
        <v>474</v>
      </c>
      <c r="F633" s="38">
        <v>457</v>
      </c>
      <c r="G633" s="38">
        <v>448</v>
      </c>
      <c r="H633" s="38">
        <v>465</v>
      </c>
      <c r="I633" s="38">
        <v>443</v>
      </c>
      <c r="J633" s="38">
        <v>456</v>
      </c>
      <c r="K633" s="38">
        <v>442</v>
      </c>
      <c r="L633" s="39">
        <f t="shared" si="270"/>
        <v>-14</v>
      </c>
      <c r="M633" s="24">
        <f t="shared" si="271"/>
        <v>-3.0701754385964911E-2</v>
      </c>
      <c r="N633" s="41">
        <f t="shared" ref="N633:N643" si="272">IFERROR((K633-G633)/G633,"n/a")</f>
        <v>-1.3392857142857142E-2</v>
      </c>
      <c r="O633" s="12">
        <f t="shared" ref="O633:O643" si="273">IFERROR((K633-B633)/B633,"n/a")</f>
        <v>1.1441647597254004E-2</v>
      </c>
      <c r="P633" s="80"/>
    </row>
    <row r="634" spans="1:16" x14ac:dyDescent="0.2">
      <c r="A634" s="50" t="s">
        <v>198</v>
      </c>
      <c r="B634" s="66">
        <v>100</v>
      </c>
      <c r="C634" s="66">
        <v>113</v>
      </c>
      <c r="D634" s="66">
        <v>139</v>
      </c>
      <c r="E634" s="66">
        <v>166</v>
      </c>
      <c r="F634" s="66">
        <v>145</v>
      </c>
      <c r="G634" s="66">
        <v>153</v>
      </c>
      <c r="H634" s="66">
        <v>218</v>
      </c>
      <c r="I634" s="66">
        <v>245</v>
      </c>
      <c r="J634" s="66">
        <v>202</v>
      </c>
      <c r="K634" s="66">
        <v>179</v>
      </c>
      <c r="L634" s="67">
        <f t="shared" si="270"/>
        <v>-23</v>
      </c>
      <c r="M634" s="53">
        <f t="shared" si="271"/>
        <v>-0.11386138613861387</v>
      </c>
      <c r="N634" s="69">
        <f t="shared" si="272"/>
        <v>0.16993464052287582</v>
      </c>
      <c r="O634" s="70">
        <f t="shared" si="273"/>
        <v>0.79</v>
      </c>
      <c r="P634" s="87"/>
    </row>
    <row r="635" spans="1:16" x14ac:dyDescent="0.2">
      <c r="A635" s="8" t="s">
        <v>199</v>
      </c>
      <c r="B635" s="38">
        <v>201</v>
      </c>
      <c r="C635" s="38">
        <v>218</v>
      </c>
      <c r="D635" s="38">
        <v>265</v>
      </c>
      <c r="E635" s="38">
        <v>354</v>
      </c>
      <c r="F635" s="38">
        <v>348</v>
      </c>
      <c r="G635" s="38">
        <v>372</v>
      </c>
      <c r="H635" s="38">
        <v>397</v>
      </c>
      <c r="I635" s="38">
        <v>413</v>
      </c>
      <c r="J635" s="38">
        <v>389</v>
      </c>
      <c r="K635" s="38">
        <v>383</v>
      </c>
      <c r="L635" s="39">
        <f t="shared" si="270"/>
        <v>-6</v>
      </c>
      <c r="M635" s="24">
        <f t="shared" si="271"/>
        <v>-1.5424164524421594E-2</v>
      </c>
      <c r="N635" s="41">
        <f t="shared" si="272"/>
        <v>2.9569892473118281E-2</v>
      </c>
      <c r="O635" s="12">
        <f t="shared" si="273"/>
        <v>0.90547263681592038</v>
      </c>
      <c r="P635" s="80"/>
    </row>
    <row r="636" spans="1:16" x14ac:dyDescent="0.2">
      <c r="A636" s="50" t="s">
        <v>200</v>
      </c>
      <c r="B636" s="66">
        <v>18</v>
      </c>
      <c r="C636" s="66">
        <v>20</v>
      </c>
      <c r="D636" s="66">
        <v>38</v>
      </c>
      <c r="E636" s="66">
        <v>38</v>
      </c>
      <c r="F636" s="66">
        <v>46</v>
      </c>
      <c r="G636" s="66">
        <v>40</v>
      </c>
      <c r="H636" s="66">
        <v>46</v>
      </c>
      <c r="I636" s="66">
        <v>45</v>
      </c>
      <c r="J636" s="66">
        <v>38</v>
      </c>
      <c r="K636" s="66">
        <v>34</v>
      </c>
      <c r="L636" s="67">
        <f t="shared" si="270"/>
        <v>-4</v>
      </c>
      <c r="M636" s="53">
        <f t="shared" si="271"/>
        <v>-0.10526315789473684</v>
      </c>
      <c r="N636" s="69">
        <f t="shared" si="272"/>
        <v>-0.15</v>
      </c>
      <c r="O636" s="70">
        <f t="shared" si="273"/>
        <v>0.88888888888888884</v>
      </c>
      <c r="P636" s="87"/>
    </row>
    <row r="637" spans="1:16" x14ac:dyDescent="0.2">
      <c r="A637" s="8" t="s">
        <v>201</v>
      </c>
      <c r="B637" s="38">
        <v>142</v>
      </c>
      <c r="C637" s="38">
        <v>144</v>
      </c>
      <c r="D637" s="38">
        <v>157</v>
      </c>
      <c r="E637" s="38">
        <v>188</v>
      </c>
      <c r="F637" s="38">
        <v>173</v>
      </c>
      <c r="G637" s="38">
        <v>182</v>
      </c>
      <c r="H637" s="38">
        <v>192</v>
      </c>
      <c r="I637" s="38">
        <v>198</v>
      </c>
      <c r="J637" s="38">
        <v>205</v>
      </c>
      <c r="K637" s="38">
        <v>204</v>
      </c>
      <c r="L637" s="39">
        <f t="shared" si="270"/>
        <v>-1</v>
      </c>
      <c r="M637" s="24">
        <f t="shared" si="271"/>
        <v>-4.8780487804878049E-3</v>
      </c>
      <c r="N637" s="41">
        <f t="shared" si="272"/>
        <v>0.12087912087912088</v>
      </c>
      <c r="O637" s="12">
        <f t="shared" si="273"/>
        <v>0.43661971830985913</v>
      </c>
      <c r="P637" s="80"/>
    </row>
    <row r="638" spans="1:16" x14ac:dyDescent="0.2">
      <c r="A638" s="50" t="s">
        <v>57</v>
      </c>
      <c r="B638" s="66">
        <v>34</v>
      </c>
      <c r="C638" s="66">
        <v>44</v>
      </c>
      <c r="D638" s="66">
        <v>56</v>
      </c>
      <c r="E638" s="66">
        <v>86</v>
      </c>
      <c r="F638" s="66">
        <v>86</v>
      </c>
      <c r="G638" s="66">
        <v>94</v>
      </c>
      <c r="H638" s="66">
        <v>105</v>
      </c>
      <c r="I638" s="66">
        <v>126</v>
      </c>
      <c r="J638" s="66">
        <v>86</v>
      </c>
      <c r="K638" s="66">
        <v>81</v>
      </c>
      <c r="L638" s="67">
        <f t="shared" si="270"/>
        <v>-5</v>
      </c>
      <c r="M638" s="53">
        <f t="shared" si="271"/>
        <v>-5.8139534883720929E-2</v>
      </c>
      <c r="N638" s="69">
        <f t="shared" si="272"/>
        <v>-0.13829787234042554</v>
      </c>
      <c r="O638" s="70">
        <f t="shared" si="273"/>
        <v>1.3823529411764706</v>
      </c>
      <c r="P638" s="87"/>
    </row>
    <row r="639" spans="1:16" x14ac:dyDescent="0.2">
      <c r="A639" s="8" t="s">
        <v>58</v>
      </c>
      <c r="B639" s="6">
        <v>12</v>
      </c>
      <c r="C639" s="6">
        <v>8</v>
      </c>
      <c r="D639" s="6">
        <v>10</v>
      </c>
      <c r="E639" s="6">
        <v>12</v>
      </c>
      <c r="F639" s="6">
        <v>15</v>
      </c>
      <c r="G639" s="6">
        <v>15</v>
      </c>
      <c r="H639" s="6">
        <v>16</v>
      </c>
      <c r="I639" s="6">
        <v>15</v>
      </c>
      <c r="J639" s="6">
        <v>17</v>
      </c>
      <c r="K639" s="6">
        <v>23</v>
      </c>
      <c r="L639" s="34">
        <f t="shared" si="270"/>
        <v>6</v>
      </c>
      <c r="M639" s="24">
        <f t="shared" si="271"/>
        <v>0.35294117647058826</v>
      </c>
      <c r="N639" s="41">
        <f t="shared" si="272"/>
        <v>0.53333333333333333</v>
      </c>
      <c r="O639" s="12">
        <f t="shared" si="273"/>
        <v>0.91666666666666663</v>
      </c>
      <c r="P639" s="80"/>
    </row>
    <row r="640" spans="1:16" x14ac:dyDescent="0.2">
      <c r="A640" s="50" t="s">
        <v>59</v>
      </c>
      <c r="B640" s="88">
        <v>9</v>
      </c>
      <c r="C640" s="88">
        <v>9</v>
      </c>
      <c r="D640" s="88">
        <v>14</v>
      </c>
      <c r="E640" s="88">
        <v>14</v>
      </c>
      <c r="F640" s="88">
        <v>13</v>
      </c>
      <c r="G640" s="88">
        <v>21</v>
      </c>
      <c r="H640" s="88">
        <v>24</v>
      </c>
      <c r="I640" s="88">
        <v>26</v>
      </c>
      <c r="J640" s="88">
        <v>32</v>
      </c>
      <c r="K640" s="88">
        <v>28</v>
      </c>
      <c r="L640" s="52">
        <f t="shared" si="270"/>
        <v>-4</v>
      </c>
      <c r="M640" s="53">
        <f t="shared" si="271"/>
        <v>-0.125</v>
      </c>
      <c r="N640" s="69">
        <f t="shared" si="272"/>
        <v>0.33333333333333331</v>
      </c>
      <c r="O640" s="70">
        <f t="shared" si="273"/>
        <v>2.1111111111111112</v>
      </c>
      <c r="P640" s="87"/>
    </row>
    <row r="641" spans="1:16" x14ac:dyDescent="0.2">
      <c r="A641" s="8" t="s">
        <v>60</v>
      </c>
      <c r="B641" s="6">
        <v>30</v>
      </c>
      <c r="C641" s="6">
        <v>38</v>
      </c>
      <c r="D641" s="6">
        <v>50</v>
      </c>
      <c r="E641" s="6">
        <v>96</v>
      </c>
      <c r="F641" s="6">
        <v>82</v>
      </c>
      <c r="G641" s="6">
        <v>93</v>
      </c>
      <c r="H641" s="6">
        <v>81</v>
      </c>
      <c r="I641" s="6">
        <v>91</v>
      </c>
      <c r="J641" s="6">
        <v>108</v>
      </c>
      <c r="K641" s="6">
        <v>117</v>
      </c>
      <c r="L641" s="34">
        <f t="shared" si="270"/>
        <v>9</v>
      </c>
      <c r="M641" s="24">
        <f t="shared" si="271"/>
        <v>8.3333333333333329E-2</v>
      </c>
      <c r="N641" s="41">
        <f t="shared" si="272"/>
        <v>0.25806451612903225</v>
      </c>
      <c r="O641" s="12">
        <f t="shared" si="273"/>
        <v>2.9</v>
      </c>
      <c r="P641" s="80"/>
    </row>
    <row r="642" spans="1:16" x14ac:dyDescent="0.2">
      <c r="A642" s="50" t="s">
        <v>202</v>
      </c>
      <c r="B642" s="88">
        <v>31</v>
      </c>
      <c r="C642" s="88">
        <v>45</v>
      </c>
      <c r="D642" s="88">
        <v>50</v>
      </c>
      <c r="E642" s="88">
        <v>61</v>
      </c>
      <c r="F642" s="88">
        <v>67</v>
      </c>
      <c r="G642" s="88">
        <v>92</v>
      </c>
      <c r="H642" s="88">
        <v>93</v>
      </c>
      <c r="I642" s="88">
        <v>133</v>
      </c>
      <c r="J642" s="88">
        <v>125</v>
      </c>
      <c r="K642" s="88">
        <v>131</v>
      </c>
      <c r="L642" s="52">
        <f t="shared" si="270"/>
        <v>6</v>
      </c>
      <c r="M642" s="53">
        <f t="shared" si="271"/>
        <v>4.8000000000000001E-2</v>
      </c>
      <c r="N642" s="69">
        <f t="shared" si="272"/>
        <v>0.42391304347826086</v>
      </c>
      <c r="O642" s="70">
        <f t="shared" si="273"/>
        <v>3.225806451612903</v>
      </c>
      <c r="P642" s="87"/>
    </row>
    <row r="643" spans="1:16" x14ac:dyDescent="0.2">
      <c r="A643" s="8" t="s">
        <v>203</v>
      </c>
      <c r="B643" s="6">
        <v>127</v>
      </c>
      <c r="C643" s="6">
        <v>134</v>
      </c>
      <c r="D643" s="6">
        <v>139</v>
      </c>
      <c r="E643" s="6">
        <v>135</v>
      </c>
      <c r="F643" s="6">
        <v>123</v>
      </c>
      <c r="G643" s="6">
        <v>151</v>
      </c>
      <c r="H643" s="6">
        <v>146</v>
      </c>
      <c r="I643" s="6">
        <v>151</v>
      </c>
      <c r="J643" s="6">
        <v>160</v>
      </c>
      <c r="K643" s="6">
        <v>151</v>
      </c>
      <c r="L643" s="34">
        <f t="shared" si="270"/>
        <v>-9</v>
      </c>
      <c r="M643" s="24">
        <f t="shared" si="271"/>
        <v>-5.6250000000000001E-2</v>
      </c>
      <c r="N643" s="41">
        <f t="shared" si="272"/>
        <v>0</v>
      </c>
      <c r="O643" s="12">
        <f t="shared" si="273"/>
        <v>0.1889763779527559</v>
      </c>
      <c r="P643" s="80"/>
    </row>
    <row r="644" spans="1:16" x14ac:dyDescent="0.2">
      <c r="B644" s="9">
        <f>SUM(B645:B656)</f>
        <v>1</v>
      </c>
      <c r="C644" s="9">
        <f>SUM(C645:C656)</f>
        <v>1</v>
      </c>
      <c r="D644" s="9">
        <f>SUM(D645:D656)</f>
        <v>1</v>
      </c>
      <c r="E644" s="9">
        <f>SUM(E645:E656)</f>
        <v>1</v>
      </c>
      <c r="F644" s="9">
        <f t="shared" ref="F644:K644" si="274">SUM(F645:F656)</f>
        <v>1</v>
      </c>
      <c r="G644" s="9">
        <f t="shared" si="274"/>
        <v>0.99999999999999989</v>
      </c>
      <c r="H644" s="9">
        <f t="shared" si="274"/>
        <v>0.99999999999999978</v>
      </c>
      <c r="I644" s="9">
        <f t="shared" si="274"/>
        <v>0.99999999999999989</v>
      </c>
      <c r="J644" s="9">
        <f t="shared" si="274"/>
        <v>0.99999999999999989</v>
      </c>
      <c r="K644" s="9">
        <f t="shared" si="274"/>
        <v>1</v>
      </c>
      <c r="L644" s="18" t="s">
        <v>42</v>
      </c>
      <c r="M644" s="23"/>
      <c r="N644" s="11"/>
      <c r="O644" s="11"/>
      <c r="P644" s="19"/>
    </row>
    <row r="645" spans="1:16" x14ac:dyDescent="0.2">
      <c r="A645" s="50" t="s">
        <v>56</v>
      </c>
      <c r="B645" s="56">
        <f>B632/$B$631</f>
        <v>0.64299123904881106</v>
      </c>
      <c r="C645" s="56">
        <f>C632/$C$631</f>
        <v>0.61014263074484942</v>
      </c>
      <c r="D645" s="56">
        <f>D632/$D$631</f>
        <v>0.57116676847892489</v>
      </c>
      <c r="E645" s="56">
        <f>E632/$E$631</f>
        <v>0.53863636363636369</v>
      </c>
      <c r="F645" s="56">
        <f>F632/$F$631</f>
        <v>0.52533577533577536</v>
      </c>
      <c r="G645" s="56">
        <f>G632/$G$631</f>
        <v>0.498641714458195</v>
      </c>
      <c r="H645" s="56">
        <f>H632/$H$631</f>
        <v>0.48168604651162789</v>
      </c>
      <c r="I645" s="56">
        <f>I632/$I$631</f>
        <v>0.49232839838492598</v>
      </c>
      <c r="J645" s="56">
        <f>J632/$J$631</f>
        <v>0.49889746416758546</v>
      </c>
      <c r="K645" s="56">
        <f>K632/$K$631</f>
        <v>0.4839930151338766</v>
      </c>
      <c r="L645" s="57"/>
      <c r="M645" s="53">
        <f>IFERROR((K645-J645),"n/a")</f>
        <v>-1.4904449033708855E-2</v>
      </c>
      <c r="N645" s="69">
        <f>IFERROR((K645-G645),"n/a")</f>
        <v>-1.4648699324318393E-2</v>
      </c>
      <c r="O645" s="54">
        <f>IFERROR((K645-B645),"n/a")</f>
        <v>-0.15899822391493446</v>
      </c>
      <c r="P645" s="54"/>
    </row>
    <row r="646" spans="1:16" x14ac:dyDescent="0.2">
      <c r="A646" s="8" t="s">
        <v>197</v>
      </c>
      <c r="B646" s="10">
        <f t="shared" ref="B646:B656" si="275">B633/$B$631</f>
        <v>0.13673341677096371</v>
      </c>
      <c r="C646" s="10">
        <f t="shared" ref="C646:C656" si="276">C633/$C$631</f>
        <v>0.14484944532488114</v>
      </c>
      <c r="D646" s="10">
        <f t="shared" ref="D646:D656" si="277">D633/$D$631</f>
        <v>0.14844227244960292</v>
      </c>
      <c r="E646" s="10">
        <f t="shared" ref="E646:E656" si="278">E633/$E$631</f>
        <v>0.13465909090909092</v>
      </c>
      <c r="F646" s="10">
        <f t="shared" ref="F646:F656" si="279">F633/$F$631</f>
        <v>0.1394993894993895</v>
      </c>
      <c r="G646" s="10">
        <f t="shared" ref="G646:G656" si="280">G633/$G$631</f>
        <v>0.1352248717174766</v>
      </c>
      <c r="H646" s="10">
        <f t="shared" ref="H646:H656" si="281">H633/$H$631</f>
        <v>0.13517441860465115</v>
      </c>
      <c r="I646" s="10">
        <f t="shared" ref="I646:I656" si="282">I633/$I$631</f>
        <v>0.11924629878869449</v>
      </c>
      <c r="J646" s="10">
        <f t="shared" ref="J646:J656" si="283">J633/$J$631</f>
        <v>0.1256890848952591</v>
      </c>
      <c r="K646" s="10">
        <f t="shared" ref="K646:K656" si="284">K633/$K$631</f>
        <v>0.12863795110593715</v>
      </c>
      <c r="L646" s="26"/>
      <c r="M646" s="31">
        <f t="shared" ref="M646:M656" si="285">IFERROR((K646-J646),"n/a")</f>
        <v>2.9488662106780528E-3</v>
      </c>
      <c r="N646" s="41">
        <f t="shared" ref="N646:N656" si="286">IFERROR((K646-G646),"n/a")</f>
        <v>-6.5869206115394541E-3</v>
      </c>
      <c r="O646" s="12">
        <f t="shared" ref="O646:O656" si="287">IFERROR((K646-B646),"n/a")</f>
        <v>-8.0954656650265577E-3</v>
      </c>
      <c r="P646" s="12"/>
    </row>
    <row r="647" spans="1:16" x14ac:dyDescent="0.2">
      <c r="A647" s="50" t="s">
        <v>198</v>
      </c>
      <c r="B647" s="56">
        <f t="shared" si="275"/>
        <v>3.1289111389236547E-2</v>
      </c>
      <c r="C647" s="56">
        <f t="shared" si="276"/>
        <v>3.5816164817749602E-2</v>
      </c>
      <c r="D647" s="56">
        <f t="shared" si="277"/>
        <v>4.245571166768479E-2</v>
      </c>
      <c r="E647" s="56">
        <f t="shared" si="278"/>
        <v>4.7159090909090907E-2</v>
      </c>
      <c r="F647" s="56">
        <f t="shared" si="279"/>
        <v>4.4261294261294264E-2</v>
      </c>
      <c r="G647" s="56">
        <f t="shared" si="280"/>
        <v>4.6181708421370357E-2</v>
      </c>
      <c r="H647" s="56">
        <f t="shared" si="281"/>
        <v>6.3372093023255818E-2</v>
      </c>
      <c r="I647" s="56">
        <f t="shared" si="282"/>
        <v>6.5948855989232835E-2</v>
      </c>
      <c r="J647" s="56">
        <f t="shared" si="283"/>
        <v>5.567805953693495E-2</v>
      </c>
      <c r="K647" s="56">
        <f t="shared" si="284"/>
        <v>5.209545983701979E-2</v>
      </c>
      <c r="L647" s="57"/>
      <c r="M647" s="59">
        <f t="shared" si="285"/>
        <v>-3.5825996999151594E-3</v>
      </c>
      <c r="N647" s="69">
        <f t="shared" si="286"/>
        <v>5.9137514156494334E-3</v>
      </c>
      <c r="O647" s="54">
        <f t="shared" si="287"/>
        <v>2.0806348447783243E-2</v>
      </c>
      <c r="P647" s="54"/>
    </row>
    <row r="648" spans="1:16" x14ac:dyDescent="0.2">
      <c r="A648" s="8" t="s">
        <v>199</v>
      </c>
      <c r="B648" s="10">
        <f t="shared" si="275"/>
        <v>6.2891113892365458E-2</v>
      </c>
      <c r="C648" s="10">
        <f t="shared" si="276"/>
        <v>6.9096671949286842E-2</v>
      </c>
      <c r="D648" s="10">
        <f t="shared" si="277"/>
        <v>8.0940745265729988E-2</v>
      </c>
      <c r="E648" s="10">
        <f t="shared" si="278"/>
        <v>0.10056818181818182</v>
      </c>
      <c r="F648" s="10">
        <f t="shared" si="279"/>
        <v>0.10622710622710622</v>
      </c>
      <c r="G648" s="10">
        <f t="shared" si="280"/>
        <v>0.11228493812254754</v>
      </c>
      <c r="H648" s="10">
        <f t="shared" si="281"/>
        <v>0.11540697674418604</v>
      </c>
      <c r="I648" s="10">
        <f t="shared" si="282"/>
        <v>0.11117092866756394</v>
      </c>
      <c r="J648" s="10">
        <f t="shared" si="283"/>
        <v>0.10722160970231533</v>
      </c>
      <c r="K648" s="10">
        <f t="shared" si="284"/>
        <v>0.11146682188591385</v>
      </c>
      <c r="L648" s="26"/>
      <c r="M648" s="31">
        <f t="shared" si="285"/>
        <v>4.2452121835985235E-3</v>
      </c>
      <c r="N648" s="41">
        <f t="shared" si="286"/>
        <v>-8.1811623663369248E-4</v>
      </c>
      <c r="O648" s="12">
        <f t="shared" si="287"/>
        <v>4.8575707993548392E-2</v>
      </c>
      <c r="P648" s="12"/>
    </row>
    <row r="649" spans="1:16" x14ac:dyDescent="0.2">
      <c r="A649" s="50" t="s">
        <v>200</v>
      </c>
      <c r="B649" s="56">
        <f t="shared" si="275"/>
        <v>5.6320400500625778E-3</v>
      </c>
      <c r="C649" s="56">
        <f t="shared" si="276"/>
        <v>6.3391442155309036E-3</v>
      </c>
      <c r="D649" s="56">
        <f t="shared" si="277"/>
        <v>1.1606597434331093E-2</v>
      </c>
      <c r="E649" s="56">
        <f t="shared" si="278"/>
        <v>1.0795454545454546E-2</v>
      </c>
      <c r="F649" s="56">
        <f t="shared" si="279"/>
        <v>1.4041514041514042E-2</v>
      </c>
      <c r="G649" s="56">
        <f t="shared" si="280"/>
        <v>1.2073649260488983E-2</v>
      </c>
      <c r="H649" s="56">
        <f t="shared" si="281"/>
        <v>1.3372093023255814E-2</v>
      </c>
      <c r="I649" s="56">
        <f t="shared" si="282"/>
        <v>1.2113055181695828E-2</v>
      </c>
      <c r="J649" s="56">
        <f t="shared" si="283"/>
        <v>1.0474090407938258E-2</v>
      </c>
      <c r="K649" s="56">
        <f t="shared" si="284"/>
        <v>9.8952270081490105E-3</v>
      </c>
      <c r="L649" s="57"/>
      <c r="M649" s="59">
        <f t="shared" si="285"/>
        <v>-5.7886339978924749E-4</v>
      </c>
      <c r="N649" s="69">
        <f t="shared" si="286"/>
        <v>-2.1784222523399729E-3</v>
      </c>
      <c r="O649" s="54">
        <f t="shared" si="287"/>
        <v>4.2631869580864326E-3</v>
      </c>
      <c r="P649" s="54"/>
    </row>
    <row r="650" spans="1:16" x14ac:dyDescent="0.2">
      <c r="A650" s="8" t="s">
        <v>201</v>
      </c>
      <c r="B650" s="10">
        <f t="shared" si="275"/>
        <v>4.4430538172715896E-2</v>
      </c>
      <c r="C650" s="10">
        <f t="shared" si="276"/>
        <v>4.5641838351822506E-2</v>
      </c>
      <c r="D650" s="10">
        <f t="shared" si="277"/>
        <v>4.7953573610262673E-2</v>
      </c>
      <c r="E650" s="10">
        <f t="shared" si="278"/>
        <v>5.3409090909090906E-2</v>
      </c>
      <c r="F650" s="10">
        <f t="shared" si="279"/>
        <v>5.2808302808302808E-2</v>
      </c>
      <c r="G650" s="10">
        <f t="shared" si="280"/>
        <v>5.4935104135224871E-2</v>
      </c>
      <c r="H650" s="10">
        <f t="shared" si="281"/>
        <v>5.5813953488372092E-2</v>
      </c>
      <c r="I650" s="10">
        <f t="shared" si="282"/>
        <v>5.3297442799461643E-2</v>
      </c>
      <c r="J650" s="10">
        <f t="shared" si="283"/>
        <v>5.6504961411245863E-2</v>
      </c>
      <c r="K650" s="10">
        <f t="shared" si="284"/>
        <v>5.9371362048894066E-2</v>
      </c>
      <c r="L650" s="26"/>
      <c r="M650" s="31">
        <f t="shared" si="285"/>
        <v>2.8664006376482032E-3</v>
      </c>
      <c r="N650" s="41">
        <f t="shared" si="286"/>
        <v>4.4362579136691949E-3</v>
      </c>
      <c r="O650" s="12">
        <f t="shared" si="287"/>
        <v>1.4940823876178171E-2</v>
      </c>
      <c r="P650" s="12"/>
    </row>
    <row r="651" spans="1:16" x14ac:dyDescent="0.2">
      <c r="A651" s="50" t="s">
        <v>57</v>
      </c>
      <c r="B651" s="56">
        <f t="shared" si="275"/>
        <v>1.0638297872340425E-2</v>
      </c>
      <c r="C651" s="56">
        <f t="shared" si="276"/>
        <v>1.3946117274167988E-2</v>
      </c>
      <c r="D651" s="56">
        <f t="shared" si="277"/>
        <v>1.7104459376908979E-2</v>
      </c>
      <c r="E651" s="56">
        <f t="shared" si="278"/>
        <v>2.4431818181818183E-2</v>
      </c>
      <c r="F651" s="56">
        <f t="shared" si="279"/>
        <v>2.6251526251526252E-2</v>
      </c>
      <c r="G651" s="56">
        <f t="shared" si="280"/>
        <v>2.8373075762149109E-2</v>
      </c>
      <c r="H651" s="56">
        <f t="shared" si="281"/>
        <v>3.0523255813953487E-2</v>
      </c>
      <c r="I651" s="56">
        <f t="shared" si="282"/>
        <v>3.3916554508748316E-2</v>
      </c>
      <c r="J651" s="56">
        <f t="shared" si="283"/>
        <v>2.3704520396912898E-2</v>
      </c>
      <c r="K651" s="56">
        <f t="shared" si="284"/>
        <v>2.3573923166472641E-2</v>
      </c>
      <c r="L651" s="57"/>
      <c r="M651" s="59">
        <f t="shared" si="285"/>
        <v>-1.3059723044025681E-4</v>
      </c>
      <c r="N651" s="69">
        <f t="shared" si="286"/>
        <v>-4.7991525956764675E-3</v>
      </c>
      <c r="O651" s="54">
        <f t="shared" si="287"/>
        <v>1.2935625294132216E-2</v>
      </c>
      <c r="P651" s="54"/>
    </row>
    <row r="652" spans="1:16" x14ac:dyDescent="0.2">
      <c r="A652" s="8" t="s">
        <v>58</v>
      </c>
      <c r="B652" s="10">
        <f t="shared" si="275"/>
        <v>3.7546933667083854E-3</v>
      </c>
      <c r="C652" s="10">
        <f t="shared" si="276"/>
        <v>2.5356576862123614E-3</v>
      </c>
      <c r="D652" s="10">
        <f t="shared" si="277"/>
        <v>3.0543677458766036E-3</v>
      </c>
      <c r="E652" s="10">
        <f t="shared" si="278"/>
        <v>3.4090909090909089E-3</v>
      </c>
      <c r="F652" s="10">
        <f t="shared" si="279"/>
        <v>4.578754578754579E-3</v>
      </c>
      <c r="G652" s="10">
        <f t="shared" si="280"/>
        <v>4.5276184726833688E-3</v>
      </c>
      <c r="H652" s="10">
        <f t="shared" si="281"/>
        <v>4.6511627906976744E-3</v>
      </c>
      <c r="I652" s="10">
        <f t="shared" si="282"/>
        <v>4.0376850605652759E-3</v>
      </c>
      <c r="J652" s="10">
        <f t="shared" si="283"/>
        <v>4.685777287761852E-3</v>
      </c>
      <c r="K652" s="10">
        <f t="shared" si="284"/>
        <v>6.6938300349243304E-3</v>
      </c>
      <c r="L652" s="26"/>
      <c r="M652" s="31">
        <f t="shared" si="285"/>
        <v>2.0080527471624783E-3</v>
      </c>
      <c r="N652" s="41">
        <f t="shared" si="286"/>
        <v>2.1662115622409616E-3</v>
      </c>
      <c r="O652" s="12">
        <f t="shared" si="287"/>
        <v>2.939136668215945E-3</v>
      </c>
      <c r="P652" s="12"/>
    </row>
    <row r="653" spans="1:16" x14ac:dyDescent="0.2">
      <c r="A653" s="50" t="s">
        <v>59</v>
      </c>
      <c r="B653" s="56">
        <f t="shared" si="275"/>
        <v>2.8160200250312889E-3</v>
      </c>
      <c r="C653" s="56">
        <f t="shared" si="276"/>
        <v>2.8526148969889066E-3</v>
      </c>
      <c r="D653" s="56">
        <f t="shared" si="277"/>
        <v>4.2761148442272447E-3</v>
      </c>
      <c r="E653" s="56">
        <f t="shared" si="278"/>
        <v>3.9772727272727269E-3</v>
      </c>
      <c r="F653" s="56">
        <f t="shared" si="279"/>
        <v>3.968253968253968E-3</v>
      </c>
      <c r="G653" s="56">
        <f t="shared" si="280"/>
        <v>6.3386658617567157E-3</v>
      </c>
      <c r="H653" s="56">
        <f t="shared" si="281"/>
        <v>6.9767441860465115E-3</v>
      </c>
      <c r="I653" s="56">
        <f t="shared" si="282"/>
        <v>6.9986541049798113E-3</v>
      </c>
      <c r="J653" s="56">
        <f t="shared" si="283"/>
        <v>8.8202866593164279E-3</v>
      </c>
      <c r="K653" s="56">
        <f t="shared" si="284"/>
        <v>8.1490104772991845E-3</v>
      </c>
      <c r="L653" s="57"/>
      <c r="M653" s="59">
        <f t="shared" si="285"/>
        <v>-6.7127618201724346E-4</v>
      </c>
      <c r="N653" s="69">
        <f t="shared" si="286"/>
        <v>1.8103446155424687E-3</v>
      </c>
      <c r="O653" s="54">
        <f t="shared" si="287"/>
        <v>5.332990452267896E-3</v>
      </c>
      <c r="P653" s="54"/>
    </row>
    <row r="654" spans="1:16" x14ac:dyDescent="0.2">
      <c r="A654" s="8" t="s">
        <v>60</v>
      </c>
      <c r="B654" s="10">
        <f t="shared" si="275"/>
        <v>9.3867334167709645E-3</v>
      </c>
      <c r="C654" s="10">
        <f t="shared" si="276"/>
        <v>1.2044374009508717E-2</v>
      </c>
      <c r="D654" s="10">
        <f t="shared" si="277"/>
        <v>1.5271838729383017E-2</v>
      </c>
      <c r="E654" s="10">
        <f t="shared" si="278"/>
        <v>2.7272727272727271E-2</v>
      </c>
      <c r="F654" s="10">
        <f t="shared" si="279"/>
        <v>2.5030525030525032E-2</v>
      </c>
      <c r="G654" s="10">
        <f t="shared" si="280"/>
        <v>2.8071234530636886E-2</v>
      </c>
      <c r="H654" s="10">
        <f t="shared" si="281"/>
        <v>2.3546511627906976E-2</v>
      </c>
      <c r="I654" s="10">
        <f t="shared" si="282"/>
        <v>2.449528936742934E-2</v>
      </c>
      <c r="J654" s="10">
        <f t="shared" si="283"/>
        <v>2.9768467475192944E-2</v>
      </c>
      <c r="K654" s="10">
        <f t="shared" si="284"/>
        <v>3.4051222351571597E-2</v>
      </c>
      <c r="L654" s="26"/>
      <c r="M654" s="31">
        <f t="shared" si="285"/>
        <v>4.2827548763786534E-3</v>
      </c>
      <c r="N654" s="41">
        <f t="shared" si="286"/>
        <v>5.9799878209347117E-3</v>
      </c>
      <c r="O654" s="12">
        <f t="shared" si="287"/>
        <v>2.4664488934800631E-2</v>
      </c>
      <c r="P654" s="12"/>
    </row>
    <row r="655" spans="1:16" x14ac:dyDescent="0.2">
      <c r="A655" s="50" t="s">
        <v>202</v>
      </c>
      <c r="B655" s="56">
        <f t="shared" si="275"/>
        <v>9.6996245306633297E-3</v>
      </c>
      <c r="C655" s="56">
        <f t="shared" si="276"/>
        <v>1.4263074484944533E-2</v>
      </c>
      <c r="D655" s="56">
        <f t="shared" si="277"/>
        <v>1.5271838729383017E-2</v>
      </c>
      <c r="E655" s="56">
        <f t="shared" si="278"/>
        <v>1.7329545454545455E-2</v>
      </c>
      <c r="F655" s="56">
        <f t="shared" si="279"/>
        <v>2.0451770451770452E-2</v>
      </c>
      <c r="G655" s="56">
        <f t="shared" si="280"/>
        <v>2.7769393299124659E-2</v>
      </c>
      <c r="H655" s="56">
        <f t="shared" si="281"/>
        <v>2.7034883720930231E-2</v>
      </c>
      <c r="I655" s="56">
        <f t="shared" si="282"/>
        <v>3.5800807537012112E-2</v>
      </c>
      <c r="J655" s="56">
        <f t="shared" si="283"/>
        <v>3.4454244762954798E-2</v>
      </c>
      <c r="K655" s="56">
        <f t="shared" si="284"/>
        <v>3.812572759022119E-2</v>
      </c>
      <c r="L655" s="57"/>
      <c r="M655" s="59">
        <f t="shared" si="285"/>
        <v>3.671482827266391E-3</v>
      </c>
      <c r="N655" s="69">
        <f t="shared" si="286"/>
        <v>1.0356334291096531E-2</v>
      </c>
      <c r="O655" s="54">
        <f t="shared" si="287"/>
        <v>2.842610305955786E-2</v>
      </c>
      <c r="P655" s="54"/>
    </row>
    <row r="656" spans="1:16" x14ac:dyDescent="0.2">
      <c r="A656" s="8" t="s">
        <v>203</v>
      </c>
      <c r="B656" s="10">
        <f t="shared" si="275"/>
        <v>3.9737171464330416E-2</v>
      </c>
      <c r="C656" s="10">
        <f t="shared" si="276"/>
        <v>4.2472266244057054E-2</v>
      </c>
      <c r="D656" s="10">
        <f t="shared" si="277"/>
        <v>4.245571166768479E-2</v>
      </c>
      <c r="E656" s="10">
        <f t="shared" si="278"/>
        <v>3.8352272727272728E-2</v>
      </c>
      <c r="F656" s="10">
        <f t="shared" si="279"/>
        <v>3.7545787545787544E-2</v>
      </c>
      <c r="G656" s="10">
        <f t="shared" si="280"/>
        <v>4.5578025958345911E-2</v>
      </c>
      <c r="H656" s="10">
        <f t="shared" si="281"/>
        <v>4.2441860465116277E-2</v>
      </c>
      <c r="I656" s="10">
        <f t="shared" si="282"/>
        <v>4.0646029609690444E-2</v>
      </c>
      <c r="J656" s="10">
        <f t="shared" si="283"/>
        <v>4.4101433296582136E-2</v>
      </c>
      <c r="K656" s="10">
        <f t="shared" si="284"/>
        <v>4.3946449359720606E-2</v>
      </c>
      <c r="L656" s="26"/>
      <c r="M656" s="31">
        <f t="shared" si="285"/>
        <v>-1.5498393686153022E-4</v>
      </c>
      <c r="N656" s="41">
        <f t="shared" si="286"/>
        <v>-1.6315765986253047E-3</v>
      </c>
      <c r="O656" s="12">
        <f t="shared" si="287"/>
        <v>4.2092778953901899E-3</v>
      </c>
      <c r="P656" s="12"/>
    </row>
    <row r="657" spans="1:16" x14ac:dyDescent="0.2">
      <c r="D657" s="8"/>
      <c r="L657" s="17"/>
      <c r="M657" s="27"/>
    </row>
    <row r="658" spans="1:16" x14ac:dyDescent="0.2">
      <c r="A658" s="8" t="s">
        <v>61</v>
      </c>
      <c r="B658" s="6">
        <f>SUM(B632,B633,B634)</f>
        <v>2592</v>
      </c>
      <c r="C658" s="6">
        <f>SUM(C632,C633,C634)</f>
        <v>2495</v>
      </c>
      <c r="D658" s="6">
        <f>SUM(D632,D633,D634)</f>
        <v>2495</v>
      </c>
      <c r="E658" s="6">
        <f>SUM(E632,E633,E634)</f>
        <v>2536</v>
      </c>
      <c r="F658" s="6">
        <f>SUM(F632,F633,F634)</f>
        <v>2323</v>
      </c>
      <c r="G658" s="6">
        <f t="shared" ref="G658:K658" si="288">SUM(G632,G633,G634)</f>
        <v>2253</v>
      </c>
      <c r="H658" s="6">
        <f t="shared" si="288"/>
        <v>2340</v>
      </c>
      <c r="I658" s="6">
        <f t="shared" si="288"/>
        <v>2517</v>
      </c>
      <c r="J658" s="6">
        <f t="shared" si="288"/>
        <v>2468</v>
      </c>
      <c r="K658" s="6">
        <f t="shared" si="288"/>
        <v>2284</v>
      </c>
      <c r="L658" s="34">
        <f t="shared" ref="L658" si="289">K658-J658</f>
        <v>-184</v>
      </c>
      <c r="M658" s="24">
        <f t="shared" ref="M658" si="290">IFERROR((K658-J658)/J658,"n/a")</f>
        <v>-7.4554294975688815E-2</v>
      </c>
      <c r="N658" s="41">
        <f>IFERROR((K658-G658)/G658,"n/a")</f>
        <v>1.3759431868619618E-2</v>
      </c>
      <c r="O658" s="12">
        <f>IFERROR((K658-B658)/B658,"n/a")</f>
        <v>-0.11882716049382716</v>
      </c>
      <c r="P658" s="12"/>
    </row>
    <row r="659" spans="1:16" x14ac:dyDescent="0.2">
      <c r="A659" s="50" t="s">
        <v>204</v>
      </c>
      <c r="B659" s="56">
        <f t="shared" ref="B659:K659" si="291">SUM(B645:B647)</f>
        <v>0.8110137672090113</v>
      </c>
      <c r="C659" s="56">
        <f t="shared" si="291"/>
        <v>0.79080824088748025</v>
      </c>
      <c r="D659" s="56">
        <f t="shared" si="291"/>
        <v>0.76206475259621265</v>
      </c>
      <c r="E659" s="56">
        <f t="shared" si="291"/>
        <v>0.72045454545454546</v>
      </c>
      <c r="F659" s="56">
        <f t="shared" si="291"/>
        <v>0.70909645909645913</v>
      </c>
      <c r="G659" s="56">
        <f t="shared" si="291"/>
        <v>0.68004829459704197</v>
      </c>
      <c r="H659" s="56">
        <f t="shared" si="291"/>
        <v>0.68023255813953487</v>
      </c>
      <c r="I659" s="56">
        <f t="shared" si="291"/>
        <v>0.67752355316285329</v>
      </c>
      <c r="J659" s="56">
        <f t="shared" si="291"/>
        <v>0.68026460859977955</v>
      </c>
      <c r="K659" s="56">
        <f t="shared" si="291"/>
        <v>0.66472642607683352</v>
      </c>
      <c r="L659" s="57"/>
      <c r="M659" s="59">
        <f t="shared" ref="M659" si="292">IFERROR((K659-J659),"n/a")</f>
        <v>-1.5538182522946031E-2</v>
      </c>
      <c r="N659" s="69">
        <f>IFERROR((K659-G659),"n/a")</f>
        <v>-1.5321868520208448E-2</v>
      </c>
      <c r="O659" s="70">
        <f>IFERROR((K659-B659),"n/a")</f>
        <v>-0.14628734113217778</v>
      </c>
      <c r="P659" s="70"/>
    </row>
    <row r="660" spans="1:16" x14ac:dyDescent="0.2">
      <c r="A660" s="8" t="s">
        <v>62</v>
      </c>
      <c r="B660" s="6">
        <f>SUM(B632:B637)</f>
        <v>2953</v>
      </c>
      <c r="C660" s="6">
        <f>SUM(C632:C637)</f>
        <v>2877</v>
      </c>
      <c r="D660" s="6">
        <f>SUM(D632:D637)</f>
        <v>2955</v>
      </c>
      <c r="E660" s="6">
        <f>SUM(E632:E637)</f>
        <v>3116</v>
      </c>
      <c r="F660" s="6">
        <f>SUM(F632:F637)</f>
        <v>2890</v>
      </c>
      <c r="G660" s="6">
        <f t="shared" ref="G660:K660" si="293">SUM(G632:G637)</f>
        <v>2847</v>
      </c>
      <c r="H660" s="6">
        <f t="shared" si="293"/>
        <v>2975</v>
      </c>
      <c r="I660" s="6">
        <f t="shared" si="293"/>
        <v>3173</v>
      </c>
      <c r="J660" s="6">
        <f t="shared" si="293"/>
        <v>3100</v>
      </c>
      <c r="K660" s="6">
        <f t="shared" si="293"/>
        <v>2905</v>
      </c>
      <c r="L660" s="34">
        <f t="shared" ref="L660" si="294">K660-J660</f>
        <v>-195</v>
      </c>
      <c r="M660" s="24">
        <f t="shared" ref="M660" si="295">IFERROR((K660-J660)/J660,"n/a")</f>
        <v>-6.2903225806451607E-2</v>
      </c>
      <c r="N660" s="41">
        <f>IFERROR((K660-G660)/G660,"n/a")</f>
        <v>2.0372321742184757E-2</v>
      </c>
      <c r="O660" s="12">
        <f>IFERROR((K660-B660)/B660,"n/a")</f>
        <v>-1.6254656281747375E-2</v>
      </c>
      <c r="P660" s="12"/>
    </row>
    <row r="661" spans="1:16" x14ac:dyDescent="0.2">
      <c r="A661" s="50" t="s">
        <v>205</v>
      </c>
      <c r="B661" s="56">
        <f>SUM(B645:B650)</f>
        <v>0.92396745932415525</v>
      </c>
      <c r="C661" s="56">
        <f>SUM(C645:C650)</f>
        <v>0.91188589540412046</v>
      </c>
      <c r="D661" s="56">
        <f>SUM(D645:D650)</f>
        <v>0.90256566890653644</v>
      </c>
      <c r="E661" s="56">
        <f>SUM(E645:E650)</f>
        <v>0.88522727272727275</v>
      </c>
      <c r="F661" s="56">
        <f t="shared" ref="F661:K661" si="296">SUM(F645:F650)</f>
        <v>0.88217338217338215</v>
      </c>
      <c r="G661" s="56">
        <f t="shared" si="296"/>
        <v>0.85934198611530332</v>
      </c>
      <c r="H661" s="56">
        <f t="shared" si="296"/>
        <v>0.86482558139534871</v>
      </c>
      <c r="I661" s="56">
        <f t="shared" si="296"/>
        <v>0.85410497981157474</v>
      </c>
      <c r="J661" s="56">
        <f t="shared" si="296"/>
        <v>0.85446527012127893</v>
      </c>
      <c r="K661" s="56">
        <f t="shared" si="296"/>
        <v>0.84545983701979044</v>
      </c>
      <c r="L661" s="57"/>
      <c r="M661" s="59">
        <f t="shared" ref="M661" si="297">IFERROR((K661-J661),"n/a")</f>
        <v>-9.0054331014884914E-3</v>
      </c>
      <c r="N661" s="69">
        <f>IFERROR((K661-G661),"n/a")</f>
        <v>-1.3882149095512886E-2</v>
      </c>
      <c r="O661" s="70">
        <f>IFERROR((K661-B661),"n/a")</f>
        <v>-7.850762230436481E-2</v>
      </c>
      <c r="P661" s="70"/>
    </row>
    <row r="662" spans="1:16" x14ac:dyDescent="0.2">
      <c r="A662" s="8" t="s">
        <v>206</v>
      </c>
      <c r="B662" s="6">
        <f t="shared" ref="B662:K662" si="298">SUM(B638,B641,B642)</f>
        <v>95</v>
      </c>
      <c r="C662" s="6">
        <f t="shared" si="298"/>
        <v>127</v>
      </c>
      <c r="D662" s="6">
        <f t="shared" si="298"/>
        <v>156</v>
      </c>
      <c r="E662" s="6">
        <f t="shared" si="298"/>
        <v>243</v>
      </c>
      <c r="F662" s="6">
        <f t="shared" si="298"/>
        <v>235</v>
      </c>
      <c r="G662" s="6">
        <f t="shared" si="298"/>
        <v>279</v>
      </c>
      <c r="H662" s="6">
        <f t="shared" si="298"/>
        <v>279</v>
      </c>
      <c r="I662" s="6">
        <f t="shared" si="298"/>
        <v>350</v>
      </c>
      <c r="J662" s="6">
        <f t="shared" si="298"/>
        <v>319</v>
      </c>
      <c r="K662" s="6">
        <f t="shared" si="298"/>
        <v>329</v>
      </c>
      <c r="L662" s="34">
        <f t="shared" ref="L662" si="299">K662-J662</f>
        <v>10</v>
      </c>
      <c r="M662" s="24">
        <f t="shared" ref="M662" si="300">IFERROR((K662-J662)/J662,"n/a")</f>
        <v>3.1347962382445138E-2</v>
      </c>
      <c r="N662" s="41">
        <f>IFERROR((K662-G662)/G662,"n/a")</f>
        <v>0.17921146953405018</v>
      </c>
      <c r="O662" s="12">
        <f>IFERROR((K662-B662)/B662,"n/a")</f>
        <v>2.4631578947368422</v>
      </c>
      <c r="P662" s="12"/>
    </row>
    <row r="663" spans="1:16" x14ac:dyDescent="0.2">
      <c r="A663" s="50" t="s">
        <v>207</v>
      </c>
      <c r="B663" s="56">
        <f t="shared" ref="B663:K663" si="301">B662/B631</f>
        <v>2.9724655819774719E-2</v>
      </c>
      <c r="C663" s="56">
        <f t="shared" si="301"/>
        <v>4.0253565768621234E-2</v>
      </c>
      <c r="D663" s="56">
        <f t="shared" si="301"/>
        <v>4.7648136835675016E-2</v>
      </c>
      <c r="E663" s="56">
        <f t="shared" si="301"/>
        <v>6.9034090909090906E-2</v>
      </c>
      <c r="F663" s="56">
        <f t="shared" si="301"/>
        <v>7.1733821733821729E-2</v>
      </c>
      <c r="G663" s="56">
        <f t="shared" si="301"/>
        <v>8.421370359191066E-2</v>
      </c>
      <c r="H663" s="56">
        <f t="shared" si="301"/>
        <v>8.1104651162790697E-2</v>
      </c>
      <c r="I663" s="56">
        <f t="shared" si="301"/>
        <v>9.4212651413189769E-2</v>
      </c>
      <c r="J663" s="56">
        <f t="shared" si="301"/>
        <v>8.7927232635060637E-2</v>
      </c>
      <c r="K663" s="64">
        <f t="shared" si="301"/>
        <v>9.5750873108265425E-2</v>
      </c>
      <c r="L663" s="57"/>
      <c r="M663" s="59">
        <f t="shared" ref="M663" si="302">IFERROR((K663-J663),"n/a")</f>
        <v>7.8236404732047876E-3</v>
      </c>
      <c r="N663" s="69">
        <f>IFERROR((K663-G663),"n/a")</f>
        <v>1.1537169516354764E-2</v>
      </c>
      <c r="O663" s="70">
        <f>IFERROR((K663-B663),"n/a")</f>
        <v>6.6026217288490702E-2</v>
      </c>
      <c r="P663" s="70"/>
    </row>
    <row r="664" spans="1:16" x14ac:dyDescent="0.2">
      <c r="A664" t="s">
        <v>208</v>
      </c>
    </row>
    <row r="665" spans="1:16" x14ac:dyDescent="0.2">
      <c r="A665" t="s">
        <v>96</v>
      </c>
      <c r="B665" s="14"/>
    </row>
    <row r="667" spans="1:16" ht="18" x14ac:dyDescent="0.25">
      <c r="A667" s="1" t="s">
        <v>211</v>
      </c>
      <c r="B667" s="1"/>
    </row>
    <row r="669" spans="1:16" x14ac:dyDescent="0.2">
      <c r="A669" s="2"/>
      <c r="B669" s="2"/>
      <c r="C669" s="3" t="s">
        <v>115</v>
      </c>
      <c r="D669" s="3"/>
      <c r="E669" s="3"/>
      <c r="F669" s="3"/>
      <c r="G669" s="3"/>
      <c r="H669" s="3"/>
      <c r="I669" s="3"/>
      <c r="J669" s="3"/>
      <c r="K669" s="131"/>
      <c r="L669" s="74" t="s">
        <v>100</v>
      </c>
      <c r="M669" s="132" t="s">
        <v>101</v>
      </c>
      <c r="N669" s="3" t="s">
        <v>102</v>
      </c>
      <c r="O669" s="3"/>
      <c r="P669" s="3" t="s">
        <v>103</v>
      </c>
    </row>
    <row r="670" spans="1:16" x14ac:dyDescent="0.2">
      <c r="A670" s="4" t="s">
        <v>0</v>
      </c>
      <c r="B670" s="4">
        <v>2017</v>
      </c>
      <c r="C670" s="4">
        <v>2018</v>
      </c>
      <c r="D670" s="4">
        <v>2019</v>
      </c>
      <c r="E670" s="4">
        <v>2020</v>
      </c>
      <c r="F670" s="48" t="s">
        <v>95</v>
      </c>
      <c r="G670" s="4">
        <v>2022</v>
      </c>
      <c r="H670" s="4">
        <v>2023</v>
      </c>
      <c r="I670" s="4">
        <v>2024</v>
      </c>
      <c r="J670" s="4">
        <v>2025</v>
      </c>
      <c r="K670" s="4">
        <v>2026</v>
      </c>
      <c r="L670" s="20" t="s">
        <v>104</v>
      </c>
      <c r="M670" s="21"/>
      <c r="N670" s="22" t="s">
        <v>105</v>
      </c>
      <c r="O670" s="22" t="s">
        <v>106</v>
      </c>
      <c r="P670" s="22" t="s">
        <v>107</v>
      </c>
    </row>
    <row r="671" spans="1:16" x14ac:dyDescent="0.2">
      <c r="A671" s="115" t="s">
        <v>55</v>
      </c>
      <c r="B671" s="115">
        <v>1075</v>
      </c>
      <c r="C671" s="115">
        <v>1067</v>
      </c>
      <c r="D671" s="115">
        <v>1256</v>
      </c>
      <c r="E671" s="115">
        <v>1255</v>
      </c>
      <c r="F671" s="115">
        <v>1495</v>
      </c>
      <c r="G671" s="115">
        <v>1519</v>
      </c>
      <c r="H671" s="115">
        <v>1601</v>
      </c>
      <c r="I671" s="115">
        <v>1489</v>
      </c>
      <c r="J671" s="115">
        <v>1701</v>
      </c>
      <c r="K671" s="115">
        <v>1612</v>
      </c>
      <c r="L671" s="141">
        <f>K671-J671</f>
        <v>-89</v>
      </c>
      <c r="M671" s="78">
        <f>IFERROR((K671-J671)/J671,"n/a")</f>
        <v>-5.2322163433274546E-2</v>
      </c>
      <c r="N671" s="111">
        <f>IFERROR((K671-G671)/G671,"n/a")</f>
        <v>6.1224489795918366E-2</v>
      </c>
      <c r="O671" s="80">
        <f>IFERROR((K671-B671)/B671,"n/a")</f>
        <v>0.49953488372093025</v>
      </c>
      <c r="P671" s="80"/>
    </row>
    <row r="672" spans="1:16" x14ac:dyDescent="0.2">
      <c r="A672" s="50" t="s">
        <v>56</v>
      </c>
      <c r="B672" s="66">
        <v>534</v>
      </c>
      <c r="C672" s="66">
        <v>511</v>
      </c>
      <c r="D672" s="66">
        <v>645</v>
      </c>
      <c r="E672" s="66">
        <v>622</v>
      </c>
      <c r="F672" s="66">
        <v>764</v>
      </c>
      <c r="G672" s="66">
        <v>739</v>
      </c>
      <c r="H672" s="66">
        <v>763</v>
      </c>
      <c r="I672" s="66">
        <v>737</v>
      </c>
      <c r="J672" s="66">
        <v>826</v>
      </c>
      <c r="K672" s="66">
        <v>803</v>
      </c>
      <c r="L672" s="67">
        <f t="shared" ref="L672:L683" si="303">K672-J672</f>
        <v>-23</v>
      </c>
      <c r="M672" s="53">
        <f t="shared" ref="M672:M683" si="304">IFERROR((K672-J672)/J672,"n/a")</f>
        <v>-2.784503631961259E-2</v>
      </c>
      <c r="N672" s="69">
        <f>IFERROR((K672-G672)/G672,"n/a")</f>
        <v>8.6603518267929641E-2</v>
      </c>
      <c r="O672" s="70">
        <f>IFERROR((K672-B672)/B672,"n/a")</f>
        <v>0.50374531835205993</v>
      </c>
      <c r="P672" s="87"/>
    </row>
    <row r="673" spans="1:16" x14ac:dyDescent="0.2">
      <c r="A673" s="8" t="s">
        <v>197</v>
      </c>
      <c r="B673" s="38">
        <v>162</v>
      </c>
      <c r="C673" s="38">
        <v>177</v>
      </c>
      <c r="D673" s="38">
        <v>187</v>
      </c>
      <c r="E673" s="38">
        <v>163</v>
      </c>
      <c r="F673" s="38">
        <v>211</v>
      </c>
      <c r="G673" s="38">
        <v>219</v>
      </c>
      <c r="H673" s="38">
        <v>257</v>
      </c>
      <c r="I673" s="38">
        <v>222</v>
      </c>
      <c r="J673" s="38">
        <v>260</v>
      </c>
      <c r="K673" s="38">
        <v>218</v>
      </c>
      <c r="L673" s="39">
        <f t="shared" si="303"/>
        <v>-42</v>
      </c>
      <c r="M673" s="24">
        <f t="shared" si="304"/>
        <v>-0.16153846153846155</v>
      </c>
      <c r="N673" s="41">
        <f t="shared" ref="N673:N683" si="305">IFERROR((K673-G673)/G673,"n/a")</f>
        <v>-4.5662100456621002E-3</v>
      </c>
      <c r="O673" s="12">
        <f t="shared" ref="O673:O683" si="306">IFERROR((K673-B673)/B673,"n/a")</f>
        <v>0.34567901234567899</v>
      </c>
      <c r="P673" s="80"/>
    </row>
    <row r="674" spans="1:16" x14ac:dyDescent="0.2">
      <c r="A674" s="50" t="s">
        <v>198</v>
      </c>
      <c r="B674" s="66">
        <v>57</v>
      </c>
      <c r="C674" s="66">
        <v>53</v>
      </c>
      <c r="D674" s="66">
        <v>56</v>
      </c>
      <c r="E674" s="66">
        <v>77</v>
      </c>
      <c r="F674" s="66">
        <v>81</v>
      </c>
      <c r="G674" s="66">
        <v>85</v>
      </c>
      <c r="H674" s="66">
        <v>82</v>
      </c>
      <c r="I674" s="66">
        <v>73</v>
      </c>
      <c r="J674" s="66">
        <v>79</v>
      </c>
      <c r="K674" s="66">
        <v>73</v>
      </c>
      <c r="L674" s="67">
        <f t="shared" si="303"/>
        <v>-6</v>
      </c>
      <c r="M674" s="53">
        <f t="shared" si="304"/>
        <v>-7.5949367088607597E-2</v>
      </c>
      <c r="N674" s="69">
        <f t="shared" si="305"/>
        <v>-0.14117647058823529</v>
      </c>
      <c r="O674" s="70">
        <f t="shared" si="306"/>
        <v>0.2807017543859649</v>
      </c>
      <c r="P674" s="87"/>
    </row>
    <row r="675" spans="1:16" x14ac:dyDescent="0.2">
      <c r="A675" s="8" t="s">
        <v>199</v>
      </c>
      <c r="B675" s="38">
        <v>111</v>
      </c>
      <c r="C675" s="38">
        <v>116</v>
      </c>
      <c r="D675" s="38">
        <v>149</v>
      </c>
      <c r="E675" s="38">
        <v>150</v>
      </c>
      <c r="F675" s="38">
        <v>190</v>
      </c>
      <c r="G675" s="38">
        <v>172</v>
      </c>
      <c r="H675" s="38">
        <v>184</v>
      </c>
      <c r="I675" s="38">
        <v>175</v>
      </c>
      <c r="J675" s="38">
        <v>216</v>
      </c>
      <c r="K675" s="38">
        <v>190</v>
      </c>
      <c r="L675" s="39">
        <f t="shared" si="303"/>
        <v>-26</v>
      </c>
      <c r="M675" s="24">
        <f t="shared" si="304"/>
        <v>-0.12037037037037036</v>
      </c>
      <c r="N675" s="41">
        <f t="shared" si="305"/>
        <v>0.10465116279069768</v>
      </c>
      <c r="O675" s="12">
        <f t="shared" si="306"/>
        <v>0.71171171171171166</v>
      </c>
      <c r="P675" s="80"/>
    </row>
    <row r="676" spans="1:16" x14ac:dyDescent="0.2">
      <c r="A676" s="50" t="s">
        <v>200</v>
      </c>
      <c r="B676" s="66">
        <v>17</v>
      </c>
      <c r="C676" s="66">
        <v>16</v>
      </c>
      <c r="D676" s="66">
        <v>24</v>
      </c>
      <c r="E676" s="66">
        <v>25</v>
      </c>
      <c r="F676" s="66">
        <v>25</v>
      </c>
      <c r="G676" s="66">
        <v>25</v>
      </c>
      <c r="H676" s="66">
        <v>27</v>
      </c>
      <c r="I676" s="66">
        <v>20</v>
      </c>
      <c r="J676" s="66">
        <v>21</v>
      </c>
      <c r="K676" s="66">
        <v>18</v>
      </c>
      <c r="L676" s="67">
        <f t="shared" si="303"/>
        <v>-3</v>
      </c>
      <c r="M676" s="53">
        <f t="shared" si="304"/>
        <v>-0.14285714285714285</v>
      </c>
      <c r="N676" s="69">
        <f t="shared" si="305"/>
        <v>-0.28000000000000003</v>
      </c>
      <c r="O676" s="70">
        <f t="shared" si="306"/>
        <v>5.8823529411764705E-2</v>
      </c>
      <c r="P676" s="87"/>
    </row>
    <row r="677" spans="1:16" x14ac:dyDescent="0.2">
      <c r="A677" s="8" t="s">
        <v>201</v>
      </c>
      <c r="B677" s="38">
        <v>52</v>
      </c>
      <c r="C677" s="38">
        <v>47</v>
      </c>
      <c r="D677" s="38">
        <v>62</v>
      </c>
      <c r="E677" s="38">
        <v>51</v>
      </c>
      <c r="F677" s="38">
        <v>57</v>
      </c>
      <c r="G677" s="38">
        <v>70</v>
      </c>
      <c r="H677" s="38">
        <v>76</v>
      </c>
      <c r="I677" s="38">
        <v>68</v>
      </c>
      <c r="J677" s="38">
        <v>67</v>
      </c>
      <c r="K677" s="38">
        <v>64</v>
      </c>
      <c r="L677" s="39">
        <f t="shared" si="303"/>
        <v>-3</v>
      </c>
      <c r="M677" s="24">
        <f t="shared" si="304"/>
        <v>-4.4776119402985072E-2</v>
      </c>
      <c r="N677" s="41">
        <f t="shared" si="305"/>
        <v>-8.5714285714285715E-2</v>
      </c>
      <c r="O677" s="12">
        <f t="shared" si="306"/>
        <v>0.23076923076923078</v>
      </c>
      <c r="P677" s="80"/>
    </row>
    <row r="678" spans="1:16" x14ac:dyDescent="0.2">
      <c r="A678" s="50" t="s">
        <v>57</v>
      </c>
      <c r="B678" s="66">
        <v>10</v>
      </c>
      <c r="C678" s="66">
        <v>11</v>
      </c>
      <c r="D678" s="66">
        <v>12</v>
      </c>
      <c r="E678" s="66">
        <v>21</v>
      </c>
      <c r="F678" s="66">
        <v>31</v>
      </c>
      <c r="G678" s="66">
        <v>36</v>
      </c>
      <c r="H678" s="66">
        <v>30</v>
      </c>
      <c r="I678" s="66">
        <v>29</v>
      </c>
      <c r="J678" s="66">
        <v>44</v>
      </c>
      <c r="K678" s="66">
        <v>42</v>
      </c>
      <c r="L678" s="67">
        <f t="shared" si="303"/>
        <v>-2</v>
      </c>
      <c r="M678" s="53">
        <f t="shared" si="304"/>
        <v>-4.5454545454545456E-2</v>
      </c>
      <c r="N678" s="69">
        <f t="shared" si="305"/>
        <v>0.16666666666666666</v>
      </c>
      <c r="O678" s="70">
        <f>IFERROR((K678-B678)/B678,"n/a")</f>
        <v>3.2</v>
      </c>
      <c r="P678" s="87"/>
    </row>
    <row r="679" spans="1:16" x14ac:dyDescent="0.2">
      <c r="A679" s="8" t="s">
        <v>58</v>
      </c>
      <c r="B679" s="6">
        <v>8</v>
      </c>
      <c r="C679" s="6">
        <v>7</v>
      </c>
      <c r="D679" s="6">
        <v>5</v>
      </c>
      <c r="E679" s="6">
        <v>11</v>
      </c>
      <c r="F679" s="6">
        <v>10</v>
      </c>
      <c r="G679" s="6">
        <v>8</v>
      </c>
      <c r="H679" s="6">
        <v>11</v>
      </c>
      <c r="I679" s="6">
        <v>10</v>
      </c>
      <c r="J679" s="6">
        <v>9</v>
      </c>
      <c r="K679" s="6">
        <v>8</v>
      </c>
      <c r="L679" s="34">
        <f t="shared" si="303"/>
        <v>-1</v>
      </c>
      <c r="M679" s="24">
        <f t="shared" si="304"/>
        <v>-0.1111111111111111</v>
      </c>
      <c r="N679" s="41">
        <f t="shared" si="305"/>
        <v>0</v>
      </c>
      <c r="O679" s="12">
        <f t="shared" si="306"/>
        <v>0</v>
      </c>
      <c r="P679" s="80"/>
    </row>
    <row r="680" spans="1:16" x14ac:dyDescent="0.2">
      <c r="A680" s="50" t="s">
        <v>59</v>
      </c>
      <c r="B680" s="88">
        <v>9</v>
      </c>
      <c r="C680" s="88">
        <v>10</v>
      </c>
      <c r="D680" s="88">
        <v>4</v>
      </c>
      <c r="E680" s="88">
        <v>9</v>
      </c>
      <c r="F680" s="88">
        <v>9</v>
      </c>
      <c r="G680" s="88">
        <v>9</v>
      </c>
      <c r="H680" s="88">
        <v>15</v>
      </c>
      <c r="I680" s="88">
        <v>13</v>
      </c>
      <c r="J680" s="88">
        <v>11</v>
      </c>
      <c r="K680" s="88">
        <v>12</v>
      </c>
      <c r="L680" s="52">
        <f t="shared" si="303"/>
        <v>1</v>
      </c>
      <c r="M680" s="53">
        <f t="shared" si="304"/>
        <v>9.0909090909090912E-2</v>
      </c>
      <c r="N680" s="69">
        <f t="shared" si="305"/>
        <v>0.33333333333333331</v>
      </c>
      <c r="O680" s="70">
        <f t="shared" si="306"/>
        <v>0.33333333333333331</v>
      </c>
      <c r="P680" s="87"/>
    </row>
    <row r="681" spans="1:16" x14ac:dyDescent="0.2">
      <c r="A681" s="8" t="s">
        <v>60</v>
      </c>
      <c r="B681" s="6">
        <v>11</v>
      </c>
      <c r="C681" s="6">
        <v>20</v>
      </c>
      <c r="D681" s="6">
        <v>14</v>
      </c>
      <c r="E681" s="6">
        <v>16</v>
      </c>
      <c r="F681" s="6">
        <v>17</v>
      </c>
      <c r="G681" s="6">
        <v>27</v>
      </c>
      <c r="H681" s="6">
        <v>31</v>
      </c>
      <c r="I681" s="6">
        <v>25</v>
      </c>
      <c r="J681" s="6">
        <v>24</v>
      </c>
      <c r="K681" s="6">
        <v>28</v>
      </c>
      <c r="L681" s="34">
        <f t="shared" si="303"/>
        <v>4</v>
      </c>
      <c r="M681" s="24">
        <f t="shared" si="304"/>
        <v>0.16666666666666666</v>
      </c>
      <c r="N681" s="41">
        <f t="shared" si="305"/>
        <v>3.7037037037037035E-2</v>
      </c>
      <c r="O681" s="12">
        <f t="shared" si="306"/>
        <v>1.5454545454545454</v>
      </c>
      <c r="P681" s="80"/>
    </row>
    <row r="682" spans="1:16" x14ac:dyDescent="0.2">
      <c r="A682" s="50" t="s">
        <v>202</v>
      </c>
      <c r="B682" s="88">
        <v>19</v>
      </c>
      <c r="C682" s="88">
        <v>14</v>
      </c>
      <c r="D682" s="88">
        <v>15</v>
      </c>
      <c r="E682" s="88">
        <v>12</v>
      </c>
      <c r="F682" s="88">
        <v>17</v>
      </c>
      <c r="G682" s="88">
        <v>18</v>
      </c>
      <c r="H682" s="88">
        <v>22</v>
      </c>
      <c r="I682" s="88">
        <v>23</v>
      </c>
      <c r="J682" s="88">
        <v>30</v>
      </c>
      <c r="K682" s="88">
        <v>28</v>
      </c>
      <c r="L682" s="52">
        <f t="shared" si="303"/>
        <v>-2</v>
      </c>
      <c r="M682" s="53">
        <f t="shared" si="304"/>
        <v>-6.6666666666666666E-2</v>
      </c>
      <c r="N682" s="69">
        <f t="shared" si="305"/>
        <v>0.55555555555555558</v>
      </c>
      <c r="O682" s="70">
        <f t="shared" si="306"/>
        <v>0.47368421052631576</v>
      </c>
      <c r="P682" s="87"/>
    </row>
    <row r="683" spans="1:16" x14ac:dyDescent="0.2">
      <c r="A683" s="8" t="s">
        <v>203</v>
      </c>
      <c r="B683" s="6">
        <v>85</v>
      </c>
      <c r="C683" s="6">
        <v>85</v>
      </c>
      <c r="D683" s="6">
        <v>83</v>
      </c>
      <c r="E683" s="6">
        <v>98</v>
      </c>
      <c r="F683" s="6">
        <v>83</v>
      </c>
      <c r="G683" s="6">
        <v>111</v>
      </c>
      <c r="H683" s="6">
        <v>103</v>
      </c>
      <c r="I683" s="6">
        <v>94</v>
      </c>
      <c r="J683" s="6">
        <v>114</v>
      </c>
      <c r="K683" s="6">
        <v>128</v>
      </c>
      <c r="L683" s="34">
        <f t="shared" si="303"/>
        <v>14</v>
      </c>
      <c r="M683" s="24">
        <f t="shared" si="304"/>
        <v>0.12280701754385964</v>
      </c>
      <c r="N683" s="41">
        <f t="shared" si="305"/>
        <v>0.15315315315315314</v>
      </c>
      <c r="O683" s="12">
        <f t="shared" si="306"/>
        <v>0.50588235294117645</v>
      </c>
      <c r="P683" s="80"/>
    </row>
    <row r="684" spans="1:16" x14ac:dyDescent="0.2">
      <c r="B684" s="9">
        <f>SUM(B685:B696)</f>
        <v>0.99999999999999989</v>
      </c>
      <c r="C684" s="9">
        <f>SUM(C685:C696)</f>
        <v>1</v>
      </c>
      <c r="D684" s="9">
        <f>SUM(D685:D696)</f>
        <v>1.0000000000000002</v>
      </c>
      <c r="E684" s="9">
        <f>SUM(E685:E696)</f>
        <v>1</v>
      </c>
      <c r="F684" s="9">
        <f t="shared" ref="F684:K684" si="307">SUM(F685:F696)</f>
        <v>1</v>
      </c>
      <c r="G684" s="9">
        <f t="shared" si="307"/>
        <v>0.99999999999999989</v>
      </c>
      <c r="H684" s="9">
        <f t="shared" si="307"/>
        <v>1</v>
      </c>
      <c r="I684" s="9">
        <f t="shared" si="307"/>
        <v>0.99999999999999989</v>
      </c>
      <c r="J684" s="9">
        <f t="shared" si="307"/>
        <v>1</v>
      </c>
      <c r="K684" s="9">
        <f t="shared" si="307"/>
        <v>1.0000000000000002</v>
      </c>
      <c r="L684" s="18" t="s">
        <v>42</v>
      </c>
      <c r="M684" s="23"/>
      <c r="N684" s="11"/>
      <c r="O684" s="11"/>
      <c r="P684" s="19"/>
    </row>
    <row r="685" spans="1:16" x14ac:dyDescent="0.2">
      <c r="A685" s="50" t="s">
        <v>56</v>
      </c>
      <c r="B685" s="56">
        <f>B672/$B$671</f>
        <v>0.4967441860465116</v>
      </c>
      <c r="C685" s="56">
        <f>C672/$C$671</f>
        <v>0.47891283973758203</v>
      </c>
      <c r="D685" s="56">
        <f>D672/$D$671</f>
        <v>0.51353503184713378</v>
      </c>
      <c r="E685" s="56">
        <f>E672/$E$671</f>
        <v>0.49561752988047808</v>
      </c>
      <c r="F685" s="56">
        <f>F672/$F$671</f>
        <v>0.51103678929765883</v>
      </c>
      <c r="G685" s="56">
        <f>G672/$G$671</f>
        <v>0.48650427913100724</v>
      </c>
      <c r="H685" s="56">
        <f>H672/$H$671</f>
        <v>0.47657713928794504</v>
      </c>
      <c r="I685" s="56">
        <f>I672/$I$671</f>
        <v>0.49496306245802552</v>
      </c>
      <c r="J685" s="56">
        <f>J672/$J$671</f>
        <v>0.48559670781893005</v>
      </c>
      <c r="K685" s="56">
        <f>K672/$K$671</f>
        <v>0.49813895781637718</v>
      </c>
      <c r="L685" s="57"/>
      <c r="M685" s="53">
        <f>IFERROR((K685-J685),"n/a")</f>
        <v>1.254224999744713E-2</v>
      </c>
      <c r="N685" s="69">
        <f>IFERROR((K685-G685),"n/a")</f>
        <v>1.1634678685369937E-2</v>
      </c>
      <c r="O685" s="54">
        <f>IFERROR((K685-B685),"n/a")</f>
        <v>1.394771769865577E-3</v>
      </c>
      <c r="P685" s="54"/>
    </row>
    <row r="686" spans="1:16" x14ac:dyDescent="0.2">
      <c r="A686" s="8" t="s">
        <v>197</v>
      </c>
      <c r="B686" s="10">
        <f t="shared" ref="B686:B696" si="308">B673/$B$671</f>
        <v>0.15069767441860465</v>
      </c>
      <c r="C686" s="10">
        <f t="shared" ref="C686:C696" si="309">C673/$C$671</f>
        <v>0.16588566073102157</v>
      </c>
      <c r="D686" s="10">
        <f t="shared" ref="D686:D696" si="310">D673/$D$671</f>
        <v>0.14888535031847133</v>
      </c>
      <c r="E686" s="10">
        <f t="shared" ref="E686:E696" si="311">E673/$E$671</f>
        <v>0.12988047808764941</v>
      </c>
      <c r="F686" s="10">
        <f t="shared" ref="F686:F696" si="312">F673/$F$671</f>
        <v>0.14113712374581941</v>
      </c>
      <c r="G686" s="10">
        <f t="shared" ref="G686:G696" si="313">G673/$G$671</f>
        <v>0.14417379855167872</v>
      </c>
      <c r="H686" s="10">
        <f t="shared" ref="H686:H696" si="314">H673/$H$671</f>
        <v>0.16052467207995003</v>
      </c>
      <c r="I686" s="10">
        <f t="shared" ref="I686:I696" si="315">I673/$I$671</f>
        <v>0.14909335124244461</v>
      </c>
      <c r="J686" s="10">
        <f t="shared" ref="J686:J696" si="316">J673/$J$671</f>
        <v>0.15285126396237508</v>
      </c>
      <c r="K686" s="10">
        <f t="shared" ref="K686:K696" si="317">K673/$K$671</f>
        <v>0.13523573200992556</v>
      </c>
      <c r="L686" s="26"/>
      <c r="M686" s="31">
        <f t="shared" ref="M686:M696" si="318">IFERROR((K686-J686),"n/a")</f>
        <v>-1.7615531952449526E-2</v>
      </c>
      <c r="N686" s="41">
        <f t="shared" ref="N686:N696" si="319">IFERROR((K686-G686),"n/a")</f>
        <v>-8.9380665417531646E-3</v>
      </c>
      <c r="O686" s="12">
        <f t="shared" ref="O686:O696" si="320">IFERROR((K686-B686),"n/a")</f>
        <v>-1.5461942408679097E-2</v>
      </c>
      <c r="P686" s="12"/>
    </row>
    <row r="687" spans="1:16" x14ac:dyDescent="0.2">
      <c r="A687" s="50" t="s">
        <v>198</v>
      </c>
      <c r="B687" s="56">
        <f t="shared" si="308"/>
        <v>5.3023255813953486E-2</v>
      </c>
      <c r="C687" s="56">
        <f t="shared" si="309"/>
        <v>4.9671977507029057E-2</v>
      </c>
      <c r="D687" s="56">
        <f t="shared" si="310"/>
        <v>4.4585987261146494E-2</v>
      </c>
      <c r="E687" s="56">
        <f t="shared" si="311"/>
        <v>6.135458167330677E-2</v>
      </c>
      <c r="F687" s="56">
        <f t="shared" si="312"/>
        <v>5.4180602006688963E-2</v>
      </c>
      <c r="G687" s="56">
        <f t="shared" si="313"/>
        <v>5.5957867017774852E-2</v>
      </c>
      <c r="H687" s="56">
        <f t="shared" si="314"/>
        <v>5.1217988757026857E-2</v>
      </c>
      <c r="I687" s="56">
        <f t="shared" si="315"/>
        <v>4.9026192075218265E-2</v>
      </c>
      <c r="J687" s="56">
        <f t="shared" si="316"/>
        <v>4.6443268665490887E-2</v>
      </c>
      <c r="K687" s="56">
        <f t="shared" si="317"/>
        <v>4.5285359801488831E-2</v>
      </c>
      <c r="L687" s="57"/>
      <c r="M687" s="59">
        <f t="shared" si="318"/>
        <v>-1.1579088640020566E-3</v>
      </c>
      <c r="N687" s="69">
        <f t="shared" si="319"/>
        <v>-1.0672507216286022E-2</v>
      </c>
      <c r="O687" s="54">
        <f t="shared" si="320"/>
        <v>-7.7378960124646554E-3</v>
      </c>
      <c r="P687" s="54"/>
    </row>
    <row r="688" spans="1:16" x14ac:dyDescent="0.2">
      <c r="A688" s="8" t="s">
        <v>199</v>
      </c>
      <c r="B688" s="10">
        <f t="shared" si="308"/>
        <v>0.10325581395348837</v>
      </c>
      <c r="C688" s="10">
        <f t="shared" si="309"/>
        <v>0.10871602624179943</v>
      </c>
      <c r="D688" s="10">
        <f t="shared" si="310"/>
        <v>0.11863057324840764</v>
      </c>
      <c r="E688" s="10">
        <f t="shared" si="311"/>
        <v>0.11952191235059761</v>
      </c>
      <c r="F688" s="10">
        <f t="shared" si="312"/>
        <v>0.12709030100334448</v>
      </c>
      <c r="G688" s="10">
        <f t="shared" si="313"/>
        <v>0.11323238973008558</v>
      </c>
      <c r="H688" s="10">
        <f t="shared" si="314"/>
        <v>0.11492816989381636</v>
      </c>
      <c r="I688" s="10">
        <f t="shared" si="315"/>
        <v>0.11752854264607118</v>
      </c>
      <c r="J688" s="10">
        <f t="shared" si="316"/>
        <v>0.12698412698412698</v>
      </c>
      <c r="K688" s="10">
        <f t="shared" si="317"/>
        <v>0.11786600496277916</v>
      </c>
      <c r="L688" s="26"/>
      <c r="M688" s="31">
        <f t="shared" si="318"/>
        <v>-9.1181220213478187E-3</v>
      </c>
      <c r="N688" s="41">
        <f t="shared" si="319"/>
        <v>4.6336152326935803E-3</v>
      </c>
      <c r="O688" s="12">
        <f t="shared" si="320"/>
        <v>1.4610191009290785E-2</v>
      </c>
      <c r="P688" s="12"/>
    </row>
    <row r="689" spans="1:16" x14ac:dyDescent="0.2">
      <c r="A689" s="50" t="s">
        <v>200</v>
      </c>
      <c r="B689" s="56">
        <f t="shared" si="308"/>
        <v>1.5813953488372091E-2</v>
      </c>
      <c r="C689" s="56">
        <f t="shared" si="309"/>
        <v>1.499531396438613E-2</v>
      </c>
      <c r="D689" s="56">
        <f t="shared" si="310"/>
        <v>1.9108280254777069E-2</v>
      </c>
      <c r="E689" s="56">
        <f t="shared" si="311"/>
        <v>1.9920318725099601E-2</v>
      </c>
      <c r="F689" s="56">
        <f t="shared" si="312"/>
        <v>1.6722408026755852E-2</v>
      </c>
      <c r="G689" s="56">
        <f t="shared" si="313"/>
        <v>1.6458196181698487E-2</v>
      </c>
      <c r="H689" s="56">
        <f t="shared" si="314"/>
        <v>1.6864459712679577E-2</v>
      </c>
      <c r="I689" s="56">
        <f t="shared" si="315"/>
        <v>1.3431833445265278E-2</v>
      </c>
      <c r="J689" s="56">
        <f t="shared" si="316"/>
        <v>1.2345679012345678E-2</v>
      </c>
      <c r="K689" s="56">
        <f t="shared" si="317"/>
        <v>1.1166253101736972E-2</v>
      </c>
      <c r="L689" s="57"/>
      <c r="M689" s="59">
        <f t="shared" si="318"/>
        <v>-1.1794259106087061E-3</v>
      </c>
      <c r="N689" s="69">
        <f t="shared" si="319"/>
        <v>-5.2919430799615152E-3</v>
      </c>
      <c r="O689" s="54">
        <f t="shared" si="320"/>
        <v>-4.6477003866351192E-3</v>
      </c>
      <c r="P689" s="54"/>
    </row>
    <row r="690" spans="1:16" x14ac:dyDescent="0.2">
      <c r="A690" s="8" t="s">
        <v>201</v>
      </c>
      <c r="B690" s="10">
        <f t="shared" si="308"/>
        <v>4.8372093023255812E-2</v>
      </c>
      <c r="C690" s="10">
        <f t="shared" si="309"/>
        <v>4.4048734770384255E-2</v>
      </c>
      <c r="D690" s="10">
        <f t="shared" si="310"/>
        <v>4.9363057324840767E-2</v>
      </c>
      <c r="E690" s="10">
        <f t="shared" si="311"/>
        <v>4.0637450199203187E-2</v>
      </c>
      <c r="F690" s="10">
        <f t="shared" si="312"/>
        <v>3.8127090301003343E-2</v>
      </c>
      <c r="G690" s="10">
        <f t="shared" si="313"/>
        <v>4.6082949308755762E-2</v>
      </c>
      <c r="H690" s="10">
        <f t="shared" si="314"/>
        <v>4.7470331043098064E-2</v>
      </c>
      <c r="I690" s="10">
        <f t="shared" si="315"/>
        <v>4.5668233713901947E-2</v>
      </c>
      <c r="J690" s="10">
        <f t="shared" si="316"/>
        <v>3.93885949441505E-2</v>
      </c>
      <c r="K690" s="10">
        <f t="shared" si="317"/>
        <v>3.9702233250620347E-2</v>
      </c>
      <c r="L690" s="26"/>
      <c r="M690" s="31">
        <f t="shared" si="318"/>
        <v>3.1363830646984753E-4</v>
      </c>
      <c r="N690" s="41">
        <f t="shared" si="319"/>
        <v>-6.3807160581354147E-3</v>
      </c>
      <c r="O690" s="12">
        <f t="shared" si="320"/>
        <v>-8.6698597726354645E-3</v>
      </c>
      <c r="P690" s="12"/>
    </row>
    <row r="691" spans="1:16" x14ac:dyDescent="0.2">
      <c r="A691" s="50" t="s">
        <v>57</v>
      </c>
      <c r="B691" s="56">
        <f t="shared" si="308"/>
        <v>9.3023255813953487E-3</v>
      </c>
      <c r="C691" s="56">
        <f t="shared" si="309"/>
        <v>1.0309278350515464E-2</v>
      </c>
      <c r="D691" s="56">
        <f t="shared" si="310"/>
        <v>9.5541401273885346E-3</v>
      </c>
      <c r="E691" s="56">
        <f t="shared" si="311"/>
        <v>1.6733067729083666E-2</v>
      </c>
      <c r="F691" s="56">
        <f t="shared" si="312"/>
        <v>2.0735785953177259E-2</v>
      </c>
      <c r="G691" s="56">
        <f t="shared" si="313"/>
        <v>2.3699802501645821E-2</v>
      </c>
      <c r="H691" s="56">
        <f t="shared" si="314"/>
        <v>1.8738288569643973E-2</v>
      </c>
      <c r="I691" s="56">
        <f t="shared" si="315"/>
        <v>1.9476158495634655E-2</v>
      </c>
      <c r="J691" s="56">
        <f t="shared" si="316"/>
        <v>2.5867136978248089E-2</v>
      </c>
      <c r="K691" s="56">
        <f t="shared" si="317"/>
        <v>2.6054590570719603E-2</v>
      </c>
      <c r="L691" s="57"/>
      <c r="M691" s="59">
        <f t="shared" si="318"/>
        <v>1.8745359247151344E-4</v>
      </c>
      <c r="N691" s="69">
        <f t="shared" si="319"/>
        <v>2.3547880690737814E-3</v>
      </c>
      <c r="O691" s="54">
        <f t="shared" si="320"/>
        <v>1.6752264989324254E-2</v>
      </c>
      <c r="P691" s="54"/>
    </row>
    <row r="692" spans="1:16" x14ac:dyDescent="0.2">
      <c r="A692" s="8" t="s">
        <v>58</v>
      </c>
      <c r="B692" s="10">
        <f t="shared" si="308"/>
        <v>7.4418604651162795E-3</v>
      </c>
      <c r="C692" s="10">
        <f t="shared" si="309"/>
        <v>6.5604498594189313E-3</v>
      </c>
      <c r="D692" s="10">
        <f t="shared" si="310"/>
        <v>3.9808917197452229E-3</v>
      </c>
      <c r="E692" s="10">
        <f t="shared" si="311"/>
        <v>8.7649402390438252E-3</v>
      </c>
      <c r="F692" s="10">
        <f t="shared" si="312"/>
        <v>6.688963210702341E-3</v>
      </c>
      <c r="G692" s="10">
        <f t="shared" si="313"/>
        <v>5.2666227781435152E-3</v>
      </c>
      <c r="H692" s="10">
        <f t="shared" si="314"/>
        <v>6.8707058088694562E-3</v>
      </c>
      <c r="I692" s="10">
        <f t="shared" si="315"/>
        <v>6.7159167226326392E-3</v>
      </c>
      <c r="J692" s="10">
        <f t="shared" si="316"/>
        <v>5.2910052910052907E-3</v>
      </c>
      <c r="K692" s="10">
        <f t="shared" si="317"/>
        <v>4.9627791563275434E-3</v>
      </c>
      <c r="L692" s="26"/>
      <c r="M692" s="31">
        <f t="shared" si="318"/>
        <v>-3.2822613467774729E-4</v>
      </c>
      <c r="N692" s="41">
        <f t="shared" si="319"/>
        <v>-3.038436218159718E-4</v>
      </c>
      <c r="O692" s="12">
        <f t="shared" si="320"/>
        <v>-2.4790813087887361E-3</v>
      </c>
      <c r="P692" s="12"/>
    </row>
    <row r="693" spans="1:16" x14ac:dyDescent="0.2">
      <c r="A693" s="50" t="s">
        <v>59</v>
      </c>
      <c r="B693" s="56">
        <f t="shared" si="308"/>
        <v>8.3720930232558145E-3</v>
      </c>
      <c r="C693" s="56">
        <f t="shared" si="309"/>
        <v>9.3720712277413302E-3</v>
      </c>
      <c r="D693" s="56">
        <f t="shared" si="310"/>
        <v>3.1847133757961785E-3</v>
      </c>
      <c r="E693" s="56">
        <f t="shared" si="311"/>
        <v>7.1713147410358566E-3</v>
      </c>
      <c r="F693" s="56">
        <f t="shared" si="312"/>
        <v>6.0200668896321068E-3</v>
      </c>
      <c r="G693" s="56">
        <f t="shared" si="313"/>
        <v>5.9249506254114553E-3</v>
      </c>
      <c r="H693" s="56">
        <f t="shared" si="314"/>
        <v>9.3691442848219866E-3</v>
      </c>
      <c r="I693" s="56">
        <f t="shared" si="315"/>
        <v>8.7306917394224318E-3</v>
      </c>
      <c r="J693" s="56">
        <f t="shared" si="316"/>
        <v>6.4667842445620223E-3</v>
      </c>
      <c r="K693" s="56">
        <f t="shared" si="317"/>
        <v>7.4441687344913151E-3</v>
      </c>
      <c r="L693" s="57"/>
      <c r="M693" s="59">
        <f t="shared" si="318"/>
        <v>9.7738448992929286E-4</v>
      </c>
      <c r="N693" s="69">
        <f t="shared" si="319"/>
        <v>1.5192181090798599E-3</v>
      </c>
      <c r="O693" s="54">
        <f t="shared" si="320"/>
        <v>-9.279242887644994E-4</v>
      </c>
      <c r="P693" s="54"/>
    </row>
    <row r="694" spans="1:16" x14ac:dyDescent="0.2">
      <c r="A694" s="8" t="s">
        <v>60</v>
      </c>
      <c r="B694" s="10">
        <f t="shared" si="308"/>
        <v>1.0232558139534883E-2</v>
      </c>
      <c r="C694" s="10">
        <f t="shared" si="309"/>
        <v>1.874414245548266E-2</v>
      </c>
      <c r="D694" s="10">
        <f t="shared" si="310"/>
        <v>1.1146496815286623E-2</v>
      </c>
      <c r="E694" s="10">
        <f t="shared" si="311"/>
        <v>1.2749003984063745E-2</v>
      </c>
      <c r="F694" s="10">
        <f t="shared" si="312"/>
        <v>1.137123745819398E-2</v>
      </c>
      <c r="G694" s="10">
        <f t="shared" si="313"/>
        <v>1.7774851876234364E-2</v>
      </c>
      <c r="H694" s="10">
        <f t="shared" si="314"/>
        <v>1.9362898188632106E-2</v>
      </c>
      <c r="I694" s="10">
        <f t="shared" si="315"/>
        <v>1.6789791806581598E-2</v>
      </c>
      <c r="J694" s="10">
        <f t="shared" si="316"/>
        <v>1.4109347442680775E-2</v>
      </c>
      <c r="K694" s="10">
        <f t="shared" si="317"/>
        <v>1.7369727047146403E-2</v>
      </c>
      <c r="L694" s="26"/>
      <c r="M694" s="31">
        <f t="shared" si="318"/>
        <v>3.2603796044656276E-3</v>
      </c>
      <c r="N694" s="41">
        <f t="shared" si="319"/>
        <v>-4.0512482908796124E-4</v>
      </c>
      <c r="O694" s="12">
        <f t="shared" si="320"/>
        <v>7.13716890761152E-3</v>
      </c>
      <c r="P694" s="12"/>
    </row>
    <row r="695" spans="1:16" x14ac:dyDescent="0.2">
      <c r="A695" s="50" t="s">
        <v>202</v>
      </c>
      <c r="B695" s="56">
        <f t="shared" si="308"/>
        <v>1.7674418604651163E-2</v>
      </c>
      <c r="C695" s="56">
        <f t="shared" si="309"/>
        <v>1.3120899718837863E-2</v>
      </c>
      <c r="D695" s="56">
        <f t="shared" si="310"/>
        <v>1.194267515923567E-2</v>
      </c>
      <c r="E695" s="56">
        <f t="shared" si="311"/>
        <v>9.5617529880478083E-3</v>
      </c>
      <c r="F695" s="56">
        <f t="shared" si="312"/>
        <v>1.137123745819398E-2</v>
      </c>
      <c r="G695" s="56">
        <f t="shared" si="313"/>
        <v>1.1849901250822911E-2</v>
      </c>
      <c r="H695" s="56">
        <f t="shared" si="314"/>
        <v>1.3741411617738912E-2</v>
      </c>
      <c r="I695" s="56">
        <f t="shared" si="315"/>
        <v>1.544660846205507E-2</v>
      </c>
      <c r="J695" s="56">
        <f t="shared" si="316"/>
        <v>1.7636684303350969E-2</v>
      </c>
      <c r="K695" s="56">
        <f t="shared" si="317"/>
        <v>1.7369727047146403E-2</v>
      </c>
      <c r="L695" s="57"/>
      <c r="M695" s="59">
        <f t="shared" si="318"/>
        <v>-2.669572562045662E-4</v>
      </c>
      <c r="N695" s="69">
        <f t="shared" si="319"/>
        <v>5.5198257963234923E-3</v>
      </c>
      <c r="O695" s="54">
        <f t="shared" si="320"/>
        <v>-3.046915575047604E-4</v>
      </c>
      <c r="P695" s="54"/>
    </row>
    <row r="696" spans="1:16" x14ac:dyDescent="0.2">
      <c r="A696" s="8" t="s">
        <v>203</v>
      </c>
      <c r="B696" s="10">
        <f t="shared" si="308"/>
        <v>7.9069767441860464E-2</v>
      </c>
      <c r="C696" s="10">
        <f t="shared" si="309"/>
        <v>7.9662605435801309E-2</v>
      </c>
      <c r="D696" s="10">
        <f t="shared" si="310"/>
        <v>6.60828025477707E-2</v>
      </c>
      <c r="E696" s="10">
        <f t="shared" si="311"/>
        <v>7.8087649402390436E-2</v>
      </c>
      <c r="F696" s="10">
        <f t="shared" si="312"/>
        <v>5.5518394648829433E-2</v>
      </c>
      <c r="G696" s="10">
        <f t="shared" si="313"/>
        <v>7.307439104674128E-2</v>
      </c>
      <c r="H696" s="10">
        <f t="shared" si="314"/>
        <v>6.4334790755777638E-2</v>
      </c>
      <c r="I696" s="10">
        <f t="shared" si="315"/>
        <v>6.3129617192746804E-2</v>
      </c>
      <c r="J696" s="10">
        <f t="shared" si="316"/>
        <v>6.7019400352733682E-2</v>
      </c>
      <c r="K696" s="10">
        <f t="shared" si="317"/>
        <v>7.9404466501240695E-2</v>
      </c>
      <c r="L696" s="26"/>
      <c r="M696" s="31">
        <f t="shared" si="318"/>
        <v>1.2385066148507012E-2</v>
      </c>
      <c r="N696" s="41">
        <f t="shared" si="319"/>
        <v>6.3300754544994148E-3</v>
      </c>
      <c r="O696" s="12">
        <f t="shared" si="320"/>
        <v>3.346990593802307E-4</v>
      </c>
      <c r="P696" s="12"/>
    </row>
    <row r="697" spans="1:16" x14ac:dyDescent="0.2">
      <c r="D697" s="8"/>
      <c r="L697" s="17"/>
      <c r="M697" s="27"/>
    </row>
    <row r="698" spans="1:16" x14ac:dyDescent="0.2">
      <c r="A698" s="8" t="s">
        <v>61</v>
      </c>
      <c r="B698" s="6">
        <f>SUM(B672,B673,B674)</f>
        <v>753</v>
      </c>
      <c r="C698" s="6">
        <f>SUM(C672,C673,C674)</f>
        <v>741</v>
      </c>
      <c r="D698" s="6">
        <f>SUM(D672,D673,D674)</f>
        <v>888</v>
      </c>
      <c r="E698" s="6">
        <f>SUM(E672,E673,E674)</f>
        <v>862</v>
      </c>
      <c r="F698" s="6">
        <f>SUM(F672,F673,F674)</f>
        <v>1056</v>
      </c>
      <c r="G698" s="6">
        <f t="shared" ref="G698:K698" si="321">SUM(G672,G673,G674)</f>
        <v>1043</v>
      </c>
      <c r="H698" s="6">
        <f t="shared" si="321"/>
        <v>1102</v>
      </c>
      <c r="I698" s="6">
        <f t="shared" si="321"/>
        <v>1032</v>
      </c>
      <c r="J698" s="6">
        <f t="shared" si="321"/>
        <v>1165</v>
      </c>
      <c r="K698" s="6">
        <f t="shared" si="321"/>
        <v>1094</v>
      </c>
      <c r="L698" s="34">
        <f t="shared" ref="L698" si="322">K698-J698</f>
        <v>-71</v>
      </c>
      <c r="M698" s="24">
        <f t="shared" ref="M698" si="323">IFERROR((K698-J698)/J698,"n/a")</f>
        <v>-6.094420600858369E-2</v>
      </c>
      <c r="N698" s="41">
        <f>IFERROR((K698-G698)/G698,"n/a")</f>
        <v>4.8897411313518699E-2</v>
      </c>
      <c r="O698" s="12">
        <f>IFERROR((K698-B698)/B698,"n/a")</f>
        <v>0.45285524568393093</v>
      </c>
      <c r="P698" s="12"/>
    </row>
    <row r="699" spans="1:16" x14ac:dyDescent="0.2">
      <c r="A699" s="50" t="s">
        <v>204</v>
      </c>
      <c r="B699" s="56">
        <f t="shared" ref="B699:K699" si="324">SUM(B685:B687)</f>
        <v>0.70046511627906971</v>
      </c>
      <c r="C699" s="56">
        <f t="shared" si="324"/>
        <v>0.69447047797563266</v>
      </c>
      <c r="D699" s="56">
        <f t="shared" si="324"/>
        <v>0.70700636942675166</v>
      </c>
      <c r="E699" s="56">
        <f t="shared" si="324"/>
        <v>0.68685258964143425</v>
      </c>
      <c r="F699" s="56">
        <f t="shared" si="324"/>
        <v>0.70635451505016722</v>
      </c>
      <c r="G699" s="56">
        <f t="shared" si="324"/>
        <v>0.68663594470046074</v>
      </c>
      <c r="H699" s="56">
        <f t="shared" si="324"/>
        <v>0.68831980012492189</v>
      </c>
      <c r="I699" s="56">
        <f t="shared" si="324"/>
        <v>0.69308260577568837</v>
      </c>
      <c r="J699" s="56">
        <f t="shared" si="324"/>
        <v>0.68489124044679606</v>
      </c>
      <c r="K699" s="56">
        <f t="shared" si="324"/>
        <v>0.67866004962779158</v>
      </c>
      <c r="L699" s="57"/>
      <c r="M699" s="59">
        <f t="shared" ref="M699" si="325">IFERROR((K699-J699),"n/a")</f>
        <v>-6.2311908190044729E-3</v>
      </c>
      <c r="N699" s="69">
        <f>IFERROR((K699-B699),"n/a")</f>
        <v>-2.1805066651278127E-2</v>
      </c>
      <c r="O699" s="70">
        <f>IFERROR((K699-B699),"n/a")</f>
        <v>-2.1805066651278127E-2</v>
      </c>
      <c r="P699" s="70"/>
    </row>
    <row r="700" spans="1:16" x14ac:dyDescent="0.2">
      <c r="A700" s="8" t="s">
        <v>62</v>
      </c>
      <c r="B700" s="6">
        <f>SUM(B672:B677)</f>
        <v>933</v>
      </c>
      <c r="C700" s="6">
        <f>SUM(C672:C677)</f>
        <v>920</v>
      </c>
      <c r="D700" s="6">
        <f>SUM(D672:D677)</f>
        <v>1123</v>
      </c>
      <c r="E700" s="6">
        <f>SUM(E672:E677)</f>
        <v>1088</v>
      </c>
      <c r="F700" s="6">
        <f>SUM(F672:F677)</f>
        <v>1328</v>
      </c>
      <c r="G700" s="6">
        <f t="shared" ref="G700:K700" si="326">SUM(G672:G677)</f>
        <v>1310</v>
      </c>
      <c r="H700" s="6">
        <f t="shared" si="326"/>
        <v>1389</v>
      </c>
      <c r="I700" s="6">
        <f t="shared" si="326"/>
        <v>1295</v>
      </c>
      <c r="J700" s="6">
        <f t="shared" si="326"/>
        <v>1469</v>
      </c>
      <c r="K700" s="6">
        <f t="shared" si="326"/>
        <v>1366</v>
      </c>
      <c r="L700" s="34">
        <f t="shared" ref="L700" si="327">K700-J700</f>
        <v>-103</v>
      </c>
      <c r="M700" s="24">
        <f t="shared" ref="M700" si="328">IFERROR((K700-J700)/J700,"n/a")</f>
        <v>-7.0115724982981617E-2</v>
      </c>
      <c r="N700" s="41">
        <f>IFERROR((K700-G700)/G700,"n/a")</f>
        <v>4.2748091603053436E-2</v>
      </c>
      <c r="O700" s="12">
        <f>IFERROR((K700-B700)/B700,"n/a")</f>
        <v>0.46409431939978563</v>
      </c>
      <c r="P700" s="12"/>
    </row>
    <row r="701" spans="1:16" x14ac:dyDescent="0.2">
      <c r="A701" s="50" t="s">
        <v>205</v>
      </c>
      <c r="B701" s="56">
        <f t="shared" ref="B701:K701" si="329">SUM(B685:B690)</f>
        <v>0.86790697674418604</v>
      </c>
      <c r="C701" s="56">
        <f t="shared" si="329"/>
        <v>0.86223055295220252</v>
      </c>
      <c r="D701" s="56">
        <f t="shared" si="329"/>
        <v>0.89410828025477718</v>
      </c>
      <c r="E701" s="56">
        <f t="shared" si="329"/>
        <v>0.86693227091633462</v>
      </c>
      <c r="F701" s="56">
        <f t="shared" si="329"/>
        <v>0.88829431438127093</v>
      </c>
      <c r="G701" s="56">
        <f t="shared" si="329"/>
        <v>0.86240947992100059</v>
      </c>
      <c r="H701" s="56">
        <f t="shared" si="329"/>
        <v>0.8675827607745159</v>
      </c>
      <c r="I701" s="56">
        <f t="shared" si="329"/>
        <v>0.86971121558092679</v>
      </c>
      <c r="J701" s="56">
        <f t="shared" si="329"/>
        <v>0.86360964138741914</v>
      </c>
      <c r="K701" s="56">
        <f t="shared" si="329"/>
        <v>0.84739454094292821</v>
      </c>
      <c r="L701" s="57"/>
      <c r="M701" s="59">
        <f t="shared" ref="M701" si="330">IFERROR((K701-J701),"n/a")</f>
        <v>-1.6215100444490926E-2</v>
      </c>
      <c r="N701" s="69">
        <f>IFERROR((K701-G701),"n/a")</f>
        <v>-1.5014938978072379E-2</v>
      </c>
      <c r="O701" s="70">
        <f>IFERROR((K701-B701),"n/a")</f>
        <v>-2.0512435801257833E-2</v>
      </c>
      <c r="P701" s="70"/>
    </row>
    <row r="702" spans="1:16" x14ac:dyDescent="0.2">
      <c r="A702" s="8" t="s">
        <v>206</v>
      </c>
      <c r="B702" s="6">
        <f t="shared" ref="B702:K702" si="331">SUM(B678,B681,B682)</f>
        <v>40</v>
      </c>
      <c r="C702" s="6">
        <f t="shared" si="331"/>
        <v>45</v>
      </c>
      <c r="D702" s="6">
        <f t="shared" si="331"/>
        <v>41</v>
      </c>
      <c r="E702" s="6">
        <f t="shared" si="331"/>
        <v>49</v>
      </c>
      <c r="F702" s="6">
        <f t="shared" si="331"/>
        <v>65</v>
      </c>
      <c r="G702" s="6">
        <f t="shared" si="331"/>
        <v>81</v>
      </c>
      <c r="H702" s="6">
        <f t="shared" si="331"/>
        <v>83</v>
      </c>
      <c r="I702" s="6">
        <f t="shared" si="331"/>
        <v>77</v>
      </c>
      <c r="J702" s="6">
        <f t="shared" si="331"/>
        <v>98</v>
      </c>
      <c r="K702" s="6">
        <f t="shared" si="331"/>
        <v>98</v>
      </c>
      <c r="L702" s="34">
        <f t="shared" ref="L702" si="332">K702-J702</f>
        <v>0</v>
      </c>
      <c r="M702" s="24">
        <f t="shared" ref="M702" si="333">IFERROR((K702-J702)/J702,"n/a")</f>
        <v>0</v>
      </c>
      <c r="N702" s="41">
        <f>IFERROR((K702-G702)/G702,"n/a")</f>
        <v>0.20987654320987653</v>
      </c>
      <c r="O702" s="12">
        <f>IFERROR((K702-B702)/B702,"n/a")</f>
        <v>1.45</v>
      </c>
      <c r="P702" s="12"/>
    </row>
    <row r="703" spans="1:16" x14ac:dyDescent="0.2">
      <c r="A703" s="50" t="s">
        <v>207</v>
      </c>
      <c r="B703" s="56">
        <f t="shared" ref="B703:K703" si="334">B702/B671</f>
        <v>3.7209302325581395E-2</v>
      </c>
      <c r="C703" s="56">
        <f t="shared" si="334"/>
        <v>4.2174320524835988E-2</v>
      </c>
      <c r="D703" s="56">
        <f t="shared" si="334"/>
        <v>3.2643312101910828E-2</v>
      </c>
      <c r="E703" s="56">
        <f t="shared" si="334"/>
        <v>3.9043824701195218E-2</v>
      </c>
      <c r="F703" s="56">
        <f t="shared" si="334"/>
        <v>4.3478260869565216E-2</v>
      </c>
      <c r="G703" s="56">
        <f t="shared" si="334"/>
        <v>5.3324555628703092E-2</v>
      </c>
      <c r="H703" s="56">
        <f t="shared" si="334"/>
        <v>5.1842598376014994E-2</v>
      </c>
      <c r="I703" s="56">
        <f t="shared" si="334"/>
        <v>5.1712558764271326E-2</v>
      </c>
      <c r="J703" s="56">
        <f t="shared" si="334"/>
        <v>5.7613168724279837E-2</v>
      </c>
      <c r="K703" s="64">
        <f t="shared" si="334"/>
        <v>6.0794044665012405E-2</v>
      </c>
      <c r="L703" s="57"/>
      <c r="M703" s="59">
        <f t="shared" ref="M703" si="335">IFERROR((K703-J703),"n/a")</f>
        <v>3.1808759407325679E-3</v>
      </c>
      <c r="N703" s="69">
        <f>IFERROR((K703-G703),"n/a")</f>
        <v>7.4694890363093125E-3</v>
      </c>
      <c r="O703" s="70">
        <f>IFERROR((K703-B703),"n/a")</f>
        <v>2.358474233943101E-2</v>
      </c>
      <c r="P703" s="70"/>
    </row>
    <row r="704" spans="1:16" x14ac:dyDescent="0.2">
      <c r="A704" t="s">
        <v>208</v>
      </c>
    </row>
    <row r="705" spans="1:16" x14ac:dyDescent="0.2">
      <c r="A705" t="s">
        <v>96</v>
      </c>
      <c r="B705" s="14"/>
    </row>
    <row r="707" spans="1:16" ht="18" x14ac:dyDescent="0.25">
      <c r="A707" s="1" t="s">
        <v>212</v>
      </c>
      <c r="B707" s="1"/>
    </row>
    <row r="709" spans="1:16" x14ac:dyDescent="0.2">
      <c r="A709" s="2"/>
      <c r="B709" s="2"/>
      <c r="C709" s="3" t="s">
        <v>115</v>
      </c>
      <c r="D709" s="3"/>
      <c r="E709" s="3"/>
      <c r="F709" s="3"/>
      <c r="G709" s="3"/>
      <c r="H709" s="3"/>
      <c r="I709" s="3"/>
      <c r="J709" s="3"/>
      <c r="K709" s="131"/>
      <c r="L709" s="74" t="s">
        <v>100</v>
      </c>
      <c r="M709" s="132" t="s">
        <v>101</v>
      </c>
      <c r="N709" s="3" t="s">
        <v>102</v>
      </c>
      <c r="O709" s="3"/>
      <c r="P709" s="3" t="s">
        <v>103</v>
      </c>
    </row>
    <row r="710" spans="1:16" x14ac:dyDescent="0.2">
      <c r="A710" s="4" t="s">
        <v>0</v>
      </c>
      <c r="B710" s="4">
        <v>2017</v>
      </c>
      <c r="C710" s="4">
        <v>2018</v>
      </c>
      <c r="D710" s="4">
        <v>2019</v>
      </c>
      <c r="E710" s="4">
        <v>2020</v>
      </c>
      <c r="F710" s="48" t="s">
        <v>95</v>
      </c>
      <c r="G710" s="4">
        <v>2022</v>
      </c>
      <c r="H710" s="4">
        <v>2023</v>
      </c>
      <c r="I710" s="4">
        <v>2024</v>
      </c>
      <c r="J710" s="4">
        <v>2025</v>
      </c>
      <c r="K710" s="4">
        <v>2026</v>
      </c>
      <c r="L710" s="20" t="s">
        <v>104</v>
      </c>
      <c r="M710" s="21"/>
      <c r="N710" s="22" t="s">
        <v>105</v>
      </c>
      <c r="O710" s="22" t="s">
        <v>106</v>
      </c>
      <c r="P710" s="22" t="s">
        <v>107</v>
      </c>
    </row>
    <row r="711" spans="1:16" x14ac:dyDescent="0.2">
      <c r="A711" s="115" t="s">
        <v>77</v>
      </c>
      <c r="B711" s="115">
        <v>521</v>
      </c>
      <c r="C711" s="115">
        <v>458</v>
      </c>
      <c r="D711" s="115">
        <v>426</v>
      </c>
      <c r="E711" s="115">
        <v>413</v>
      </c>
      <c r="F711" s="115">
        <v>341</v>
      </c>
      <c r="G711" s="115">
        <v>318</v>
      </c>
      <c r="H711" s="115">
        <v>275</v>
      </c>
      <c r="I711" s="115">
        <v>252</v>
      </c>
      <c r="J711" s="115">
        <v>236</v>
      </c>
      <c r="K711" s="115">
        <v>226</v>
      </c>
      <c r="L711" s="141">
        <f>K711-J711</f>
        <v>-10</v>
      </c>
      <c r="M711" s="78">
        <f>IFERROR((K711-J711)/J711,"n/a")</f>
        <v>-4.2372881355932202E-2</v>
      </c>
      <c r="N711" s="111">
        <f>IFERROR((K711-G711)/G711,"n/a")</f>
        <v>-0.28930817610062892</v>
      </c>
      <c r="O711" s="111">
        <f>IFERROR((K711-B711)/B711,"n/a")</f>
        <v>-0.56621880998080609</v>
      </c>
      <c r="P711" s="111"/>
    </row>
    <row r="712" spans="1:16" x14ac:dyDescent="0.2">
      <c r="A712" s="50" t="s">
        <v>63</v>
      </c>
      <c r="B712" s="66">
        <v>2</v>
      </c>
      <c r="C712" s="66">
        <v>2</v>
      </c>
      <c r="D712" s="66">
        <v>4</v>
      </c>
      <c r="E712" s="66">
        <v>5</v>
      </c>
      <c r="F712" s="66">
        <v>5</v>
      </c>
      <c r="G712" s="66">
        <v>5</v>
      </c>
      <c r="H712" s="66">
        <v>7</v>
      </c>
      <c r="I712" s="66">
        <v>5</v>
      </c>
      <c r="J712" s="66">
        <v>3</v>
      </c>
      <c r="K712" s="66">
        <v>7</v>
      </c>
      <c r="L712" s="67">
        <f t="shared" ref="L712:L723" si="336">K712-J712</f>
        <v>4</v>
      </c>
      <c r="M712" s="53">
        <f>IFERROR((K712-J712)/J712,"n/a")</f>
        <v>1.3333333333333333</v>
      </c>
      <c r="N712" s="69">
        <f>IFERROR((K712-G712)/G712,"n/a")</f>
        <v>0.4</v>
      </c>
      <c r="O712" s="71">
        <f>IFERROR((K712-B712)/B712,"n/a")</f>
        <v>2.5</v>
      </c>
      <c r="P712" s="159"/>
    </row>
    <row r="713" spans="1:16" x14ac:dyDescent="0.2">
      <c r="A713" s="8" t="s">
        <v>64</v>
      </c>
      <c r="B713" s="38">
        <v>34</v>
      </c>
      <c r="C713" s="38">
        <v>35</v>
      </c>
      <c r="D713" s="38">
        <v>28</v>
      </c>
      <c r="E713" s="38">
        <v>33</v>
      </c>
      <c r="F713" s="38">
        <v>29</v>
      </c>
      <c r="G713" s="38">
        <v>44</v>
      </c>
      <c r="H713" s="38">
        <v>43</v>
      </c>
      <c r="I713" s="38">
        <v>29</v>
      </c>
      <c r="J713" s="38">
        <v>28</v>
      </c>
      <c r="K713" s="38">
        <v>40</v>
      </c>
      <c r="L713" s="39">
        <f t="shared" si="336"/>
        <v>12</v>
      </c>
      <c r="M713" s="24">
        <f t="shared" ref="M713:M723" si="337">IFERROR((K713-J713)/J713,"n/a")</f>
        <v>0.42857142857142855</v>
      </c>
      <c r="N713" s="41">
        <f t="shared" ref="N713:N723" si="338">IFERROR((K713-G713)/G713,"n/a")</f>
        <v>-9.0909090909090912E-2</v>
      </c>
      <c r="O713" s="41">
        <f t="shared" ref="O713:O723" si="339">IFERROR((K713-B713)/B713,"n/a")</f>
        <v>0.17647058823529413</v>
      </c>
      <c r="P713" s="111"/>
    </row>
    <row r="714" spans="1:16" x14ac:dyDescent="0.2">
      <c r="A714" s="50" t="s">
        <v>65</v>
      </c>
      <c r="B714" s="66">
        <v>20</v>
      </c>
      <c r="C714" s="66">
        <v>16</v>
      </c>
      <c r="D714" s="66">
        <v>19</v>
      </c>
      <c r="E714" s="66">
        <v>13</v>
      </c>
      <c r="F714" s="66">
        <v>22</v>
      </c>
      <c r="G714" s="66">
        <v>22</v>
      </c>
      <c r="H714" s="66">
        <v>20</v>
      </c>
      <c r="I714" s="66">
        <v>18</v>
      </c>
      <c r="J714" s="66">
        <v>22</v>
      </c>
      <c r="K714" s="66">
        <v>18</v>
      </c>
      <c r="L714" s="67">
        <f t="shared" si="336"/>
        <v>-4</v>
      </c>
      <c r="M714" s="53">
        <f t="shared" si="337"/>
        <v>-0.18181818181818182</v>
      </c>
      <c r="N714" s="69">
        <f t="shared" si="338"/>
        <v>-0.18181818181818182</v>
      </c>
      <c r="O714" s="71">
        <f t="shared" si="339"/>
        <v>-0.1</v>
      </c>
      <c r="P714" s="159"/>
    </row>
    <row r="715" spans="1:16" x14ac:dyDescent="0.2">
      <c r="A715" s="8" t="s">
        <v>66</v>
      </c>
      <c r="B715" s="38">
        <v>27</v>
      </c>
      <c r="C715" s="38">
        <v>25</v>
      </c>
      <c r="D715" s="38">
        <v>22</v>
      </c>
      <c r="E715" s="38">
        <v>15</v>
      </c>
      <c r="F715" s="38">
        <v>10</v>
      </c>
      <c r="G715" s="38">
        <v>16</v>
      </c>
      <c r="H715" s="38">
        <v>16</v>
      </c>
      <c r="I715" s="38">
        <v>20</v>
      </c>
      <c r="J715" s="38">
        <v>17</v>
      </c>
      <c r="K715" s="38">
        <v>13</v>
      </c>
      <c r="L715" s="39">
        <f t="shared" si="336"/>
        <v>-4</v>
      </c>
      <c r="M715" s="24">
        <f t="shared" si="337"/>
        <v>-0.23529411764705882</v>
      </c>
      <c r="N715" s="41">
        <f t="shared" si="338"/>
        <v>-0.1875</v>
      </c>
      <c r="O715" s="41">
        <f t="shared" si="339"/>
        <v>-0.51851851851851849</v>
      </c>
      <c r="P715" s="111"/>
    </row>
    <row r="716" spans="1:16" x14ac:dyDescent="0.2">
      <c r="A716" s="50" t="s">
        <v>67</v>
      </c>
      <c r="B716" s="66">
        <v>172</v>
      </c>
      <c r="C716" s="66">
        <v>130</v>
      </c>
      <c r="D716" s="66">
        <v>138</v>
      </c>
      <c r="E716" s="66">
        <v>137</v>
      </c>
      <c r="F716" s="66">
        <v>89</v>
      </c>
      <c r="G716" s="66">
        <v>46</v>
      </c>
      <c r="H716" s="66">
        <v>31</v>
      </c>
      <c r="I716" s="66">
        <v>21</v>
      </c>
      <c r="J716" s="66">
        <v>14</v>
      </c>
      <c r="K716" s="66">
        <v>9</v>
      </c>
      <c r="L716" s="67">
        <f t="shared" si="336"/>
        <v>-5</v>
      </c>
      <c r="M716" s="53">
        <f t="shared" si="337"/>
        <v>-0.35714285714285715</v>
      </c>
      <c r="N716" s="69">
        <f t="shared" si="338"/>
        <v>-0.80434782608695654</v>
      </c>
      <c r="O716" s="71">
        <f t="shared" si="339"/>
        <v>-0.94767441860465118</v>
      </c>
      <c r="P716" s="159"/>
    </row>
    <row r="717" spans="1:16" x14ac:dyDescent="0.2">
      <c r="A717" s="8" t="s">
        <v>68</v>
      </c>
      <c r="B717" s="38">
        <v>31</v>
      </c>
      <c r="C717" s="38">
        <v>35</v>
      </c>
      <c r="D717" s="38">
        <v>30</v>
      </c>
      <c r="E717" s="38">
        <v>20</v>
      </c>
      <c r="F717" s="38">
        <v>23</v>
      </c>
      <c r="G717" s="38">
        <v>20</v>
      </c>
      <c r="H717" s="38">
        <v>17</v>
      </c>
      <c r="I717" s="38">
        <v>17</v>
      </c>
      <c r="J717" s="38">
        <v>13</v>
      </c>
      <c r="K717" s="38">
        <v>13</v>
      </c>
      <c r="L717" s="39">
        <f t="shared" si="336"/>
        <v>0</v>
      </c>
      <c r="M717" s="24">
        <f t="shared" si="337"/>
        <v>0</v>
      </c>
      <c r="N717" s="41">
        <f t="shared" si="338"/>
        <v>-0.35</v>
      </c>
      <c r="O717" s="41">
        <f t="shared" si="339"/>
        <v>-0.58064516129032262</v>
      </c>
      <c r="P717" s="111"/>
    </row>
    <row r="718" spans="1:16" x14ac:dyDescent="0.2">
      <c r="A718" s="50" t="s">
        <v>69</v>
      </c>
      <c r="B718" s="66">
        <v>43</v>
      </c>
      <c r="C718" s="66">
        <v>25</v>
      </c>
      <c r="D718" s="66">
        <v>26</v>
      </c>
      <c r="E718" s="66">
        <v>28</v>
      </c>
      <c r="F718" s="66">
        <v>29</v>
      </c>
      <c r="G718" s="66">
        <v>26</v>
      </c>
      <c r="H718" s="66">
        <v>30</v>
      </c>
      <c r="I718" s="66">
        <v>32</v>
      </c>
      <c r="J718" s="66">
        <v>38</v>
      </c>
      <c r="K718" s="66">
        <v>40</v>
      </c>
      <c r="L718" s="67">
        <f t="shared" si="336"/>
        <v>2</v>
      </c>
      <c r="M718" s="53">
        <f t="shared" si="337"/>
        <v>5.2631578947368418E-2</v>
      </c>
      <c r="N718" s="69">
        <f t="shared" si="338"/>
        <v>0.53846153846153844</v>
      </c>
      <c r="O718" s="71">
        <f t="shared" si="339"/>
        <v>-6.9767441860465115E-2</v>
      </c>
      <c r="P718" s="159"/>
    </row>
    <row r="719" spans="1:16" x14ac:dyDescent="0.2">
      <c r="A719" s="8" t="s">
        <v>70</v>
      </c>
      <c r="B719" s="6">
        <v>34</v>
      </c>
      <c r="C719" s="6">
        <v>33</v>
      </c>
      <c r="D719" s="6">
        <v>24</v>
      </c>
      <c r="E719" s="6">
        <v>28</v>
      </c>
      <c r="F719" s="6">
        <v>28</v>
      </c>
      <c r="G719" s="6">
        <v>29</v>
      </c>
      <c r="H719" s="6">
        <v>23</v>
      </c>
      <c r="I719" s="6">
        <v>19</v>
      </c>
      <c r="J719" s="6">
        <v>13</v>
      </c>
      <c r="K719" s="6">
        <v>11</v>
      </c>
      <c r="L719" s="39">
        <f t="shared" si="336"/>
        <v>-2</v>
      </c>
      <c r="M719" s="24">
        <f t="shared" si="337"/>
        <v>-0.15384615384615385</v>
      </c>
      <c r="N719" s="41">
        <f t="shared" si="338"/>
        <v>-0.62068965517241381</v>
      </c>
      <c r="O719" s="41">
        <f t="shared" si="339"/>
        <v>-0.67647058823529416</v>
      </c>
      <c r="P719" s="111"/>
    </row>
    <row r="720" spans="1:16" x14ac:dyDescent="0.2">
      <c r="A720" s="50" t="s">
        <v>71</v>
      </c>
      <c r="B720" s="88">
        <v>21</v>
      </c>
      <c r="C720" s="88">
        <v>14</v>
      </c>
      <c r="D720" s="88">
        <v>10</v>
      </c>
      <c r="E720" s="88">
        <v>9</v>
      </c>
      <c r="F720" s="88">
        <v>7</v>
      </c>
      <c r="G720" s="88">
        <v>8</v>
      </c>
      <c r="H720" s="88">
        <v>5</v>
      </c>
      <c r="I720" s="88">
        <v>3</v>
      </c>
      <c r="J720" s="88">
        <v>8</v>
      </c>
      <c r="K720" s="88">
        <v>5</v>
      </c>
      <c r="L720" s="67">
        <f t="shared" si="336"/>
        <v>-3</v>
      </c>
      <c r="M720" s="53">
        <f t="shared" si="337"/>
        <v>-0.375</v>
      </c>
      <c r="N720" s="69">
        <f t="shared" si="338"/>
        <v>-0.375</v>
      </c>
      <c r="O720" s="71">
        <f t="shared" si="339"/>
        <v>-0.76190476190476186</v>
      </c>
      <c r="P720" s="159"/>
    </row>
    <row r="721" spans="1:16" x14ac:dyDescent="0.2">
      <c r="A721" s="8" t="s">
        <v>72</v>
      </c>
      <c r="B721" s="6">
        <v>45</v>
      </c>
      <c r="C721" s="6">
        <v>42</v>
      </c>
      <c r="D721" s="6">
        <v>38</v>
      </c>
      <c r="E721" s="6">
        <v>35</v>
      </c>
      <c r="F721" s="6">
        <v>23</v>
      </c>
      <c r="G721" s="6">
        <v>25</v>
      </c>
      <c r="H721" s="6">
        <v>24</v>
      </c>
      <c r="I721" s="6">
        <v>24</v>
      </c>
      <c r="J721" s="6">
        <v>26</v>
      </c>
      <c r="K721" s="6">
        <v>25</v>
      </c>
      <c r="L721" s="39">
        <f t="shared" si="336"/>
        <v>-1</v>
      </c>
      <c r="M721" s="24">
        <f t="shared" si="337"/>
        <v>-3.8461538461538464E-2</v>
      </c>
      <c r="N721" s="41">
        <f t="shared" si="338"/>
        <v>0</v>
      </c>
      <c r="O721" s="41">
        <f t="shared" si="339"/>
        <v>-0.44444444444444442</v>
      </c>
      <c r="P721" s="111"/>
    </row>
    <row r="722" spans="1:16" x14ac:dyDescent="0.2">
      <c r="A722" s="50" t="s">
        <v>73</v>
      </c>
      <c r="B722" s="88">
        <v>90</v>
      </c>
      <c r="C722" s="88">
        <v>100</v>
      </c>
      <c r="D722" s="88">
        <v>85</v>
      </c>
      <c r="E722" s="88">
        <v>88</v>
      </c>
      <c r="F722" s="88">
        <v>74</v>
      </c>
      <c r="G722" s="88">
        <v>76</v>
      </c>
      <c r="H722" s="88">
        <v>55</v>
      </c>
      <c r="I722" s="88">
        <v>61</v>
      </c>
      <c r="J722" s="88">
        <v>52</v>
      </c>
      <c r="K722" s="88">
        <v>41</v>
      </c>
      <c r="L722" s="67">
        <f t="shared" si="336"/>
        <v>-11</v>
      </c>
      <c r="M722" s="53">
        <f t="shared" si="337"/>
        <v>-0.21153846153846154</v>
      </c>
      <c r="N722" s="69">
        <f t="shared" si="338"/>
        <v>-0.46052631578947367</v>
      </c>
      <c r="O722" s="71">
        <f t="shared" si="339"/>
        <v>-0.5444444444444444</v>
      </c>
      <c r="P722" s="159"/>
    </row>
    <row r="723" spans="1:16" x14ac:dyDescent="0.2">
      <c r="A723" s="8" t="s">
        <v>74</v>
      </c>
      <c r="B723" s="6">
        <v>2</v>
      </c>
      <c r="C723" s="6">
        <v>1</v>
      </c>
      <c r="D723" s="6">
        <v>2</v>
      </c>
      <c r="E723" s="6">
        <v>2</v>
      </c>
      <c r="F723" s="6">
        <v>2</v>
      </c>
      <c r="G723" s="6">
        <v>1</v>
      </c>
      <c r="H723" s="6">
        <v>4</v>
      </c>
      <c r="I723" s="6">
        <v>3</v>
      </c>
      <c r="J723" s="6">
        <v>2</v>
      </c>
      <c r="K723" s="6">
        <v>4</v>
      </c>
      <c r="L723" s="39">
        <f t="shared" si="336"/>
        <v>2</v>
      </c>
      <c r="M723" s="24">
        <f t="shared" si="337"/>
        <v>1</v>
      </c>
      <c r="N723" s="41">
        <f t="shared" si="338"/>
        <v>3</v>
      </c>
      <c r="O723" s="41">
        <f t="shared" si="339"/>
        <v>1</v>
      </c>
      <c r="P723" s="111"/>
    </row>
    <row r="724" spans="1:16" x14ac:dyDescent="0.2">
      <c r="B724" s="9">
        <f>SUM(B725:B736)</f>
        <v>1</v>
      </c>
      <c r="C724" s="9">
        <f>SUM(C725:C736)</f>
        <v>0.99999999999999978</v>
      </c>
      <c r="D724" s="9">
        <f>SUM(D725:D736)</f>
        <v>1</v>
      </c>
      <c r="E724" s="9">
        <f>SUM(E725:E736)</f>
        <v>1</v>
      </c>
      <c r="F724" s="9">
        <f t="shared" ref="F724:K724" si="340">SUM(F725:F736)</f>
        <v>1</v>
      </c>
      <c r="G724" s="9">
        <f t="shared" si="340"/>
        <v>0.99999999999999989</v>
      </c>
      <c r="H724" s="9">
        <f t="shared" si="340"/>
        <v>0.99999999999999989</v>
      </c>
      <c r="I724" s="9">
        <f t="shared" si="340"/>
        <v>0.99999999999999989</v>
      </c>
      <c r="J724" s="9">
        <f t="shared" si="340"/>
        <v>1</v>
      </c>
      <c r="K724" s="9">
        <f t="shared" si="340"/>
        <v>1</v>
      </c>
      <c r="L724" s="18" t="s">
        <v>42</v>
      </c>
      <c r="M724" s="23"/>
      <c r="N724" s="11"/>
      <c r="O724" s="11"/>
      <c r="P724" s="19"/>
    </row>
    <row r="725" spans="1:16" x14ac:dyDescent="0.2">
      <c r="A725" s="50" t="s">
        <v>63</v>
      </c>
      <c r="B725" s="56">
        <f>B712/$B$711</f>
        <v>3.838771593090211E-3</v>
      </c>
      <c r="C725" s="56">
        <f>C712/$C$711</f>
        <v>4.3668122270742356E-3</v>
      </c>
      <c r="D725" s="56">
        <f>D712/$D$711</f>
        <v>9.3896713615023476E-3</v>
      </c>
      <c r="E725" s="56">
        <f>E712/$E$711</f>
        <v>1.2106537530266344E-2</v>
      </c>
      <c r="F725" s="56">
        <f>F712/$F$711</f>
        <v>1.466275659824047E-2</v>
      </c>
      <c r="G725" s="56">
        <f>G712/$G$711</f>
        <v>1.5723270440251572E-2</v>
      </c>
      <c r="H725" s="56">
        <f>H712/$H$711</f>
        <v>2.5454545454545455E-2</v>
      </c>
      <c r="I725" s="56">
        <f>I712/$I$711</f>
        <v>1.984126984126984E-2</v>
      </c>
      <c r="J725" s="56">
        <f>J712/$J$711</f>
        <v>1.2711864406779662E-2</v>
      </c>
      <c r="K725" s="56">
        <f>K712/$K$711</f>
        <v>3.0973451327433628E-2</v>
      </c>
      <c r="L725" s="57"/>
      <c r="M725" s="160">
        <f>IFERROR((K725-J725), "n/a")</f>
        <v>1.8261586920653966E-2</v>
      </c>
      <c r="N725" s="69">
        <f>IFERROR((K725-G725), "n/a")</f>
        <v>1.5250180887182056E-2</v>
      </c>
      <c r="O725" s="69">
        <f>IFERROR((K725-B725), "n/a")</f>
        <v>2.7134679734343418E-2</v>
      </c>
      <c r="P725" s="69"/>
    </row>
    <row r="726" spans="1:16" x14ac:dyDescent="0.2">
      <c r="A726" s="8" t="s">
        <v>64</v>
      </c>
      <c r="B726" s="10">
        <f t="shared" ref="B726:B736" si="341">B713/$B$711</f>
        <v>6.5259117082533583E-2</v>
      </c>
      <c r="C726" s="10">
        <f t="shared" ref="C726:C736" si="342">C713/$C$711</f>
        <v>7.6419213973799124E-2</v>
      </c>
      <c r="D726" s="10">
        <f t="shared" ref="D726:D736" si="343">D713/$D$711</f>
        <v>6.5727699530516437E-2</v>
      </c>
      <c r="E726" s="10">
        <f t="shared" ref="E726:E736" si="344">E713/$E$711</f>
        <v>7.990314769975787E-2</v>
      </c>
      <c r="F726" s="10">
        <f t="shared" ref="F726:F736" si="345">F713/$F$711</f>
        <v>8.5043988269794715E-2</v>
      </c>
      <c r="G726" s="10">
        <f t="shared" ref="G726:G736" si="346">G713/$G$711</f>
        <v>0.13836477987421383</v>
      </c>
      <c r="H726" s="10">
        <f t="shared" ref="H726:H736" si="347">H713/$H$711</f>
        <v>0.15636363636363637</v>
      </c>
      <c r="I726" s="10">
        <f t="shared" ref="I726:I736" si="348">I713/$I$711</f>
        <v>0.11507936507936507</v>
      </c>
      <c r="J726" s="10">
        <f t="shared" ref="J726:J736" si="349">J713/$J$711</f>
        <v>0.11864406779661017</v>
      </c>
      <c r="K726" s="10">
        <f t="shared" ref="K726:K736" si="350">K713/$K$711</f>
        <v>0.17699115044247787</v>
      </c>
      <c r="L726" s="26"/>
      <c r="M726" s="161">
        <f t="shared" ref="M726:M736" si="351">IFERROR((K726-J726), "n/a")</f>
        <v>5.8347082645867701E-2</v>
      </c>
      <c r="N726" s="41">
        <f t="shared" ref="N726:N736" si="352">IFERROR((K726-G726), "n/a")</f>
        <v>3.862637056826404E-2</v>
      </c>
      <c r="O726" s="41">
        <f t="shared" ref="O726:O736" si="353">IFERROR((K726-B726), "n/a")</f>
        <v>0.11173203335994429</v>
      </c>
      <c r="P726" s="41"/>
    </row>
    <row r="727" spans="1:16" x14ac:dyDescent="0.2">
      <c r="A727" s="50" t="s">
        <v>65</v>
      </c>
      <c r="B727" s="56">
        <f t="shared" si="341"/>
        <v>3.8387715930902108E-2</v>
      </c>
      <c r="C727" s="56">
        <f t="shared" si="342"/>
        <v>3.4934497816593885E-2</v>
      </c>
      <c r="D727" s="56">
        <f t="shared" si="343"/>
        <v>4.4600938967136149E-2</v>
      </c>
      <c r="E727" s="56">
        <f t="shared" si="344"/>
        <v>3.1476997578692496E-2</v>
      </c>
      <c r="F727" s="56">
        <f t="shared" si="345"/>
        <v>6.4516129032258063E-2</v>
      </c>
      <c r="G727" s="56">
        <f t="shared" si="346"/>
        <v>6.9182389937106917E-2</v>
      </c>
      <c r="H727" s="56">
        <f t="shared" si="347"/>
        <v>7.2727272727272724E-2</v>
      </c>
      <c r="I727" s="56">
        <f t="shared" si="348"/>
        <v>7.1428571428571425E-2</v>
      </c>
      <c r="J727" s="56">
        <f t="shared" si="349"/>
        <v>9.3220338983050849E-2</v>
      </c>
      <c r="K727" s="56">
        <f t="shared" si="350"/>
        <v>7.9646017699115043E-2</v>
      </c>
      <c r="L727" s="57"/>
      <c r="M727" s="160">
        <f t="shared" si="351"/>
        <v>-1.3574321283935806E-2</v>
      </c>
      <c r="N727" s="69">
        <f t="shared" si="352"/>
        <v>1.0463627762008126E-2</v>
      </c>
      <c r="O727" s="69">
        <f t="shared" si="353"/>
        <v>4.1258301768212935E-2</v>
      </c>
      <c r="P727" s="69"/>
    </row>
    <row r="728" spans="1:16" x14ac:dyDescent="0.2">
      <c r="A728" s="8" t="s">
        <v>66</v>
      </c>
      <c r="B728" s="10">
        <f t="shared" si="341"/>
        <v>5.1823416506717852E-2</v>
      </c>
      <c r="C728" s="10">
        <f t="shared" si="342"/>
        <v>5.458515283842795E-2</v>
      </c>
      <c r="D728" s="10">
        <f t="shared" si="343"/>
        <v>5.1643192488262914E-2</v>
      </c>
      <c r="E728" s="10">
        <f t="shared" si="344"/>
        <v>3.6319612590799029E-2</v>
      </c>
      <c r="F728" s="10">
        <f t="shared" si="345"/>
        <v>2.932551319648094E-2</v>
      </c>
      <c r="G728" s="10">
        <f t="shared" si="346"/>
        <v>5.0314465408805034E-2</v>
      </c>
      <c r="H728" s="10">
        <f t="shared" si="347"/>
        <v>5.8181818181818182E-2</v>
      </c>
      <c r="I728" s="10">
        <f t="shared" si="348"/>
        <v>7.9365079365079361E-2</v>
      </c>
      <c r="J728" s="10">
        <f t="shared" si="349"/>
        <v>7.2033898305084748E-2</v>
      </c>
      <c r="K728" s="10">
        <f t="shared" si="350"/>
        <v>5.7522123893805309E-2</v>
      </c>
      <c r="L728" s="26"/>
      <c r="M728" s="161">
        <f t="shared" si="351"/>
        <v>-1.4511774411279439E-2</v>
      </c>
      <c r="N728" s="41">
        <f t="shared" si="352"/>
        <v>7.2076584850002748E-3</v>
      </c>
      <c r="O728" s="41">
        <f t="shared" si="353"/>
        <v>5.6987073870874566E-3</v>
      </c>
      <c r="P728" s="41"/>
    </row>
    <row r="729" spans="1:16" x14ac:dyDescent="0.2">
      <c r="A729" s="50" t="s">
        <v>67</v>
      </c>
      <c r="B729" s="56">
        <f t="shared" si="341"/>
        <v>0.33013435700575816</v>
      </c>
      <c r="C729" s="56">
        <f t="shared" si="342"/>
        <v>0.28384279475982532</v>
      </c>
      <c r="D729" s="56">
        <f t="shared" si="343"/>
        <v>0.323943661971831</v>
      </c>
      <c r="E729" s="56">
        <f t="shared" si="344"/>
        <v>0.33171912832929784</v>
      </c>
      <c r="F729" s="56">
        <f t="shared" si="345"/>
        <v>0.26099706744868034</v>
      </c>
      <c r="G729" s="56">
        <f t="shared" si="346"/>
        <v>0.14465408805031446</v>
      </c>
      <c r="H729" s="56">
        <f t="shared" si="347"/>
        <v>0.11272727272727273</v>
      </c>
      <c r="I729" s="56">
        <f t="shared" si="348"/>
        <v>8.3333333333333329E-2</v>
      </c>
      <c r="J729" s="56">
        <f t="shared" si="349"/>
        <v>5.9322033898305086E-2</v>
      </c>
      <c r="K729" s="56">
        <f t="shared" si="350"/>
        <v>3.9823008849557522E-2</v>
      </c>
      <c r="L729" s="57"/>
      <c r="M729" s="160">
        <f t="shared" si="351"/>
        <v>-1.9499025048747565E-2</v>
      </c>
      <c r="N729" s="69">
        <f t="shared" si="352"/>
        <v>-0.10483107920075693</v>
      </c>
      <c r="O729" s="69">
        <f t="shared" si="353"/>
        <v>-0.29031134815620063</v>
      </c>
      <c r="P729" s="69"/>
    </row>
    <row r="730" spans="1:16" x14ac:dyDescent="0.2">
      <c r="A730" s="8" t="s">
        <v>68</v>
      </c>
      <c r="B730" s="10">
        <f t="shared" si="341"/>
        <v>5.9500959692898273E-2</v>
      </c>
      <c r="C730" s="10">
        <f t="shared" si="342"/>
        <v>7.6419213973799124E-2</v>
      </c>
      <c r="D730" s="10">
        <f t="shared" si="343"/>
        <v>7.0422535211267609E-2</v>
      </c>
      <c r="E730" s="10">
        <f t="shared" si="344"/>
        <v>4.8426150121065374E-2</v>
      </c>
      <c r="F730" s="10">
        <f t="shared" si="345"/>
        <v>6.7448680351906154E-2</v>
      </c>
      <c r="G730" s="10">
        <f t="shared" si="346"/>
        <v>6.2893081761006289E-2</v>
      </c>
      <c r="H730" s="10">
        <f t="shared" si="347"/>
        <v>6.1818181818181821E-2</v>
      </c>
      <c r="I730" s="10">
        <f t="shared" si="348"/>
        <v>6.7460317460317457E-2</v>
      </c>
      <c r="J730" s="10">
        <f t="shared" si="349"/>
        <v>5.5084745762711863E-2</v>
      </c>
      <c r="K730" s="10">
        <f t="shared" si="350"/>
        <v>5.7522123893805309E-2</v>
      </c>
      <c r="L730" s="26"/>
      <c r="M730" s="161">
        <f t="shared" si="351"/>
        <v>2.4373781310934456E-3</v>
      </c>
      <c r="N730" s="41">
        <f t="shared" si="352"/>
        <v>-5.3709578672009803E-3</v>
      </c>
      <c r="O730" s="41">
        <f t="shared" si="353"/>
        <v>-1.9788357990929636E-3</v>
      </c>
      <c r="P730" s="41"/>
    </row>
    <row r="731" spans="1:16" x14ac:dyDescent="0.2">
      <c r="A731" s="50" t="s">
        <v>69</v>
      </c>
      <c r="B731" s="56">
        <f t="shared" si="341"/>
        <v>8.253358925143954E-2</v>
      </c>
      <c r="C731" s="56">
        <f t="shared" si="342"/>
        <v>5.458515283842795E-2</v>
      </c>
      <c r="D731" s="56">
        <f t="shared" si="343"/>
        <v>6.1032863849765258E-2</v>
      </c>
      <c r="E731" s="56">
        <f t="shared" si="344"/>
        <v>6.7796610169491525E-2</v>
      </c>
      <c r="F731" s="56">
        <f t="shared" si="345"/>
        <v>8.5043988269794715E-2</v>
      </c>
      <c r="G731" s="56">
        <f t="shared" si="346"/>
        <v>8.1761006289308172E-2</v>
      </c>
      <c r="H731" s="56">
        <f t="shared" si="347"/>
        <v>0.10909090909090909</v>
      </c>
      <c r="I731" s="56">
        <f t="shared" si="348"/>
        <v>0.12698412698412698</v>
      </c>
      <c r="J731" s="56">
        <f t="shared" si="349"/>
        <v>0.16101694915254236</v>
      </c>
      <c r="K731" s="56">
        <f t="shared" si="350"/>
        <v>0.17699115044247787</v>
      </c>
      <c r="L731" s="57"/>
      <c r="M731" s="160">
        <f t="shared" si="351"/>
        <v>1.5974201289935513E-2</v>
      </c>
      <c r="N731" s="69">
        <f t="shared" si="352"/>
        <v>9.5230144153169702E-2</v>
      </c>
      <c r="O731" s="69">
        <f t="shared" si="353"/>
        <v>9.4457561191038333E-2</v>
      </c>
      <c r="P731" s="69"/>
    </row>
    <row r="732" spans="1:16" x14ac:dyDescent="0.2">
      <c r="A732" s="8" t="s">
        <v>70</v>
      </c>
      <c r="B732" s="10">
        <f t="shared" si="341"/>
        <v>6.5259117082533583E-2</v>
      </c>
      <c r="C732" s="10">
        <f t="shared" si="342"/>
        <v>7.2052401746724892E-2</v>
      </c>
      <c r="D732" s="10">
        <f t="shared" si="343"/>
        <v>5.6338028169014086E-2</v>
      </c>
      <c r="E732" s="10">
        <f t="shared" si="344"/>
        <v>6.7796610169491525E-2</v>
      </c>
      <c r="F732" s="10">
        <f t="shared" si="345"/>
        <v>8.2111436950146624E-2</v>
      </c>
      <c r="G732" s="10">
        <f t="shared" si="346"/>
        <v>9.1194968553459113E-2</v>
      </c>
      <c r="H732" s="10">
        <f t="shared" si="347"/>
        <v>8.3636363636363634E-2</v>
      </c>
      <c r="I732" s="10">
        <f t="shared" si="348"/>
        <v>7.5396825396825393E-2</v>
      </c>
      <c r="J732" s="10">
        <f t="shared" si="349"/>
        <v>5.5084745762711863E-2</v>
      </c>
      <c r="K732" s="10">
        <f t="shared" si="350"/>
        <v>4.8672566371681415E-2</v>
      </c>
      <c r="L732" s="26"/>
      <c r="M732" s="161">
        <f t="shared" si="351"/>
        <v>-6.4121793910304481E-3</v>
      </c>
      <c r="N732" s="41">
        <f t="shared" si="352"/>
        <v>-4.2522402181777698E-2</v>
      </c>
      <c r="O732" s="41">
        <f t="shared" si="353"/>
        <v>-1.6586550710852167E-2</v>
      </c>
      <c r="P732" s="41"/>
    </row>
    <row r="733" spans="1:16" x14ac:dyDescent="0.2">
      <c r="A733" s="50" t="s">
        <v>71</v>
      </c>
      <c r="B733" s="56">
        <f t="shared" si="341"/>
        <v>4.0307101727447218E-2</v>
      </c>
      <c r="C733" s="56">
        <f t="shared" si="342"/>
        <v>3.0567685589519649E-2</v>
      </c>
      <c r="D733" s="56">
        <f t="shared" si="343"/>
        <v>2.3474178403755867E-2</v>
      </c>
      <c r="E733" s="56">
        <f t="shared" si="344"/>
        <v>2.1791767554479417E-2</v>
      </c>
      <c r="F733" s="56">
        <f t="shared" si="345"/>
        <v>2.0527859237536656E-2</v>
      </c>
      <c r="G733" s="56">
        <f t="shared" si="346"/>
        <v>2.5157232704402517E-2</v>
      </c>
      <c r="H733" s="56">
        <f t="shared" si="347"/>
        <v>1.8181818181818181E-2</v>
      </c>
      <c r="I733" s="56">
        <f t="shared" si="348"/>
        <v>1.1904761904761904E-2</v>
      </c>
      <c r="J733" s="56">
        <f t="shared" si="349"/>
        <v>3.3898305084745763E-2</v>
      </c>
      <c r="K733" s="56">
        <f t="shared" si="350"/>
        <v>2.2123893805309734E-2</v>
      </c>
      <c r="L733" s="57"/>
      <c r="M733" s="160">
        <f t="shared" si="351"/>
        <v>-1.1774411279436028E-2</v>
      </c>
      <c r="N733" s="69">
        <f t="shared" si="352"/>
        <v>-3.0333388990927829E-3</v>
      </c>
      <c r="O733" s="69">
        <f t="shared" si="353"/>
        <v>-1.8183207922137484E-2</v>
      </c>
      <c r="P733" s="69"/>
    </row>
    <row r="734" spans="1:16" x14ac:dyDescent="0.2">
      <c r="A734" s="8" t="s">
        <v>72</v>
      </c>
      <c r="B734" s="10">
        <f t="shared" si="341"/>
        <v>8.6372360844529747E-2</v>
      </c>
      <c r="C734" s="10">
        <f t="shared" si="342"/>
        <v>9.1703056768558958E-2</v>
      </c>
      <c r="D734" s="10">
        <f t="shared" si="343"/>
        <v>8.9201877934272297E-2</v>
      </c>
      <c r="E734" s="10">
        <f t="shared" si="344"/>
        <v>8.4745762711864403E-2</v>
      </c>
      <c r="F734" s="10">
        <f t="shared" si="345"/>
        <v>6.7448680351906154E-2</v>
      </c>
      <c r="G734" s="10">
        <f t="shared" si="346"/>
        <v>7.8616352201257858E-2</v>
      </c>
      <c r="H734" s="10">
        <f t="shared" si="347"/>
        <v>8.727272727272728E-2</v>
      </c>
      <c r="I734" s="10">
        <f t="shared" si="348"/>
        <v>9.5238095238095233E-2</v>
      </c>
      <c r="J734" s="10">
        <f t="shared" si="349"/>
        <v>0.11016949152542373</v>
      </c>
      <c r="K734" s="10">
        <f t="shared" si="350"/>
        <v>0.11061946902654868</v>
      </c>
      <c r="L734" s="26"/>
      <c r="M734" s="161">
        <f t="shared" si="351"/>
        <v>4.4997750112495127E-4</v>
      </c>
      <c r="N734" s="41">
        <f t="shared" si="352"/>
        <v>3.200311682529082E-2</v>
      </c>
      <c r="O734" s="41">
        <f t="shared" si="353"/>
        <v>2.4247108182018931E-2</v>
      </c>
      <c r="P734" s="41"/>
    </row>
    <row r="735" spans="1:16" x14ac:dyDescent="0.2">
      <c r="A735" s="50" t="s">
        <v>73</v>
      </c>
      <c r="B735" s="56">
        <f t="shared" si="341"/>
        <v>0.17274472168905949</v>
      </c>
      <c r="C735" s="56">
        <f t="shared" si="342"/>
        <v>0.2183406113537118</v>
      </c>
      <c r="D735" s="56">
        <f t="shared" si="343"/>
        <v>0.19953051643192488</v>
      </c>
      <c r="E735" s="56">
        <f t="shared" si="344"/>
        <v>0.21307506053268765</v>
      </c>
      <c r="F735" s="56">
        <f t="shared" si="345"/>
        <v>0.21700879765395895</v>
      </c>
      <c r="G735" s="56">
        <f t="shared" si="346"/>
        <v>0.2389937106918239</v>
      </c>
      <c r="H735" s="56">
        <f t="shared" si="347"/>
        <v>0.2</v>
      </c>
      <c r="I735" s="56">
        <f t="shared" si="348"/>
        <v>0.24206349206349206</v>
      </c>
      <c r="J735" s="56">
        <f t="shared" si="349"/>
        <v>0.22033898305084745</v>
      </c>
      <c r="K735" s="56">
        <f t="shared" si="350"/>
        <v>0.18141592920353983</v>
      </c>
      <c r="L735" s="57"/>
      <c r="M735" s="160">
        <f t="shared" si="351"/>
        <v>-3.8923053847307626E-2</v>
      </c>
      <c r="N735" s="69">
        <f t="shared" si="352"/>
        <v>-5.7577781488284074E-2</v>
      </c>
      <c r="O735" s="69">
        <f t="shared" si="353"/>
        <v>8.6712075144803336E-3</v>
      </c>
      <c r="P735" s="69"/>
    </row>
    <row r="736" spans="1:16" x14ac:dyDescent="0.2">
      <c r="A736" s="8" t="s">
        <v>74</v>
      </c>
      <c r="B736" s="10">
        <f t="shared" si="341"/>
        <v>3.838771593090211E-3</v>
      </c>
      <c r="C736" s="10">
        <f t="shared" si="342"/>
        <v>2.1834061135371178E-3</v>
      </c>
      <c r="D736" s="10">
        <f t="shared" si="343"/>
        <v>4.6948356807511738E-3</v>
      </c>
      <c r="E736" s="10">
        <f t="shared" si="344"/>
        <v>4.8426150121065378E-3</v>
      </c>
      <c r="F736" s="10">
        <f t="shared" si="345"/>
        <v>5.8651026392961877E-3</v>
      </c>
      <c r="G736" s="10">
        <f t="shared" si="346"/>
        <v>3.1446540880503146E-3</v>
      </c>
      <c r="H736" s="10">
        <f t="shared" si="347"/>
        <v>1.4545454545454545E-2</v>
      </c>
      <c r="I736" s="10">
        <f t="shared" si="348"/>
        <v>1.1904761904761904E-2</v>
      </c>
      <c r="J736" s="10">
        <f t="shared" si="349"/>
        <v>8.4745762711864406E-3</v>
      </c>
      <c r="K736" s="10">
        <f t="shared" si="350"/>
        <v>1.7699115044247787E-2</v>
      </c>
      <c r="L736" s="26"/>
      <c r="M736" s="161">
        <f t="shared" si="351"/>
        <v>9.2245387730613467E-3</v>
      </c>
      <c r="N736" s="41">
        <f t="shared" si="352"/>
        <v>1.4554460956197474E-2</v>
      </c>
      <c r="O736" s="41">
        <f t="shared" si="353"/>
        <v>1.3860343451157577E-2</v>
      </c>
      <c r="P736" s="41"/>
    </row>
    <row r="737" spans="1:16" x14ac:dyDescent="0.2">
      <c r="A737" t="s">
        <v>96</v>
      </c>
    </row>
    <row r="739" spans="1:16" ht="18" x14ac:dyDescent="0.25">
      <c r="A739" s="1" t="s">
        <v>213</v>
      </c>
      <c r="B739" s="1"/>
    </row>
    <row r="741" spans="1:16" x14ac:dyDescent="0.2">
      <c r="A741" s="2"/>
      <c r="B741" s="2"/>
      <c r="C741" s="3" t="s">
        <v>115</v>
      </c>
      <c r="D741" s="3"/>
      <c r="E741" s="3"/>
      <c r="F741" s="3"/>
      <c r="G741" s="3"/>
      <c r="H741" s="3"/>
      <c r="I741" s="3"/>
      <c r="J741" s="3"/>
      <c r="K741" s="131"/>
      <c r="L741" s="74" t="s">
        <v>100</v>
      </c>
      <c r="M741" s="132" t="s">
        <v>101</v>
      </c>
      <c r="N741" s="3" t="s">
        <v>102</v>
      </c>
      <c r="O741" s="3"/>
      <c r="P741" s="3" t="s">
        <v>103</v>
      </c>
    </row>
    <row r="742" spans="1:16" x14ac:dyDescent="0.2">
      <c r="A742" s="4" t="s">
        <v>0</v>
      </c>
      <c r="B742" s="4">
        <v>2017</v>
      </c>
      <c r="C742" s="4">
        <v>2018</v>
      </c>
      <c r="D742" s="4">
        <v>2019</v>
      </c>
      <c r="E742" s="4">
        <v>2020</v>
      </c>
      <c r="F742" s="48" t="s">
        <v>95</v>
      </c>
      <c r="G742" s="4">
        <v>2022</v>
      </c>
      <c r="H742" s="4">
        <v>2023</v>
      </c>
      <c r="I742" s="4">
        <v>2024</v>
      </c>
      <c r="J742" s="4">
        <v>2025</v>
      </c>
      <c r="K742" s="4">
        <v>2026</v>
      </c>
      <c r="L742" s="20" t="s">
        <v>104</v>
      </c>
      <c r="M742" s="21"/>
      <c r="N742" s="22" t="s">
        <v>105</v>
      </c>
      <c r="O742" s="22" t="s">
        <v>106</v>
      </c>
      <c r="P742" s="22" t="s">
        <v>107</v>
      </c>
    </row>
    <row r="743" spans="1:16" x14ac:dyDescent="0.2">
      <c r="A743" s="115" t="s">
        <v>76</v>
      </c>
      <c r="B743" s="115">
        <v>207</v>
      </c>
      <c r="C743" s="115">
        <v>148</v>
      </c>
      <c r="D743" s="115">
        <v>164</v>
      </c>
      <c r="E743" s="115">
        <v>179</v>
      </c>
      <c r="F743" s="115">
        <v>207</v>
      </c>
      <c r="G743" s="115">
        <v>398</v>
      </c>
      <c r="H743" s="115">
        <v>510</v>
      </c>
      <c r="I743" s="115">
        <v>204</v>
      </c>
      <c r="J743" s="115">
        <v>132</v>
      </c>
      <c r="K743" s="115">
        <v>150</v>
      </c>
      <c r="L743" s="141">
        <f>K743-J743</f>
        <v>18</v>
      </c>
      <c r="M743" s="78">
        <f>IFERROR((K743-J743)/J743,"n/a")</f>
        <v>0.13636363636363635</v>
      </c>
      <c r="N743" s="111">
        <f>IFERROR((K743-G743)/G743,"n/a")</f>
        <v>-0.62311557788944727</v>
      </c>
      <c r="O743" s="80">
        <f>IFERROR((K743-B743)/B743,"n/a")</f>
        <v>-0.27536231884057971</v>
      </c>
      <c r="P743" s="80"/>
    </row>
    <row r="744" spans="1:16" x14ac:dyDescent="0.2">
      <c r="A744" s="50" t="s">
        <v>63</v>
      </c>
      <c r="B744" s="66">
        <v>5</v>
      </c>
      <c r="C744" s="66">
        <v>6</v>
      </c>
      <c r="D744" s="66">
        <v>3</v>
      </c>
      <c r="E744" s="66">
        <v>1</v>
      </c>
      <c r="F744" s="66">
        <v>1</v>
      </c>
      <c r="G744" s="66">
        <v>2</v>
      </c>
      <c r="H744" s="66">
        <v>2</v>
      </c>
      <c r="I744" s="66">
        <v>4</v>
      </c>
      <c r="J744" s="66">
        <v>3</v>
      </c>
      <c r="K744" s="66">
        <v>4</v>
      </c>
      <c r="L744" s="67">
        <f t="shared" ref="L744:L755" si="354">K744-J744</f>
        <v>1</v>
      </c>
      <c r="M744" s="53">
        <f t="shared" ref="M744:M755" si="355">IFERROR((K744-J744)/J744,"n/a")</f>
        <v>0.33333333333333331</v>
      </c>
      <c r="N744" s="69">
        <f>IFERROR((K744-G744)/G744,"n/a")</f>
        <v>1</v>
      </c>
      <c r="O744" s="70">
        <f>IFERROR((K744-B744)/B744,"n/a")</f>
        <v>-0.2</v>
      </c>
      <c r="P744" s="87"/>
    </row>
    <row r="745" spans="1:16" x14ac:dyDescent="0.2">
      <c r="A745" s="8" t="s">
        <v>64</v>
      </c>
      <c r="B745" s="38">
        <v>9</v>
      </c>
      <c r="C745" s="38">
        <v>4</v>
      </c>
      <c r="D745" s="38">
        <v>8</v>
      </c>
      <c r="E745" s="38">
        <v>2</v>
      </c>
      <c r="F745" s="38">
        <v>4</v>
      </c>
      <c r="G745" s="38">
        <v>3</v>
      </c>
      <c r="H745" s="38">
        <v>9</v>
      </c>
      <c r="I745" s="38">
        <v>7</v>
      </c>
      <c r="J745" s="38">
        <v>9</v>
      </c>
      <c r="K745" s="38">
        <v>10</v>
      </c>
      <c r="L745" s="39">
        <f t="shared" si="354"/>
        <v>1</v>
      </c>
      <c r="M745" s="24">
        <f t="shared" si="355"/>
        <v>0.1111111111111111</v>
      </c>
      <c r="N745" s="41">
        <f t="shared" ref="N745:N755" si="356">IFERROR((K745-G745)/G745,"n/a")</f>
        <v>2.3333333333333335</v>
      </c>
      <c r="O745" s="12">
        <f t="shared" ref="O745:O755" si="357">IFERROR((K745-B745)/B745,"n/a")</f>
        <v>0.1111111111111111</v>
      </c>
      <c r="P745" s="80"/>
    </row>
    <row r="746" spans="1:16" x14ac:dyDescent="0.2">
      <c r="A746" s="50" t="s">
        <v>65</v>
      </c>
      <c r="B746" s="66">
        <v>6</v>
      </c>
      <c r="C746" s="66">
        <v>4</v>
      </c>
      <c r="D746" s="66">
        <v>9</v>
      </c>
      <c r="E746" s="66">
        <v>9</v>
      </c>
      <c r="F746" s="66">
        <v>10</v>
      </c>
      <c r="G746" s="66">
        <v>7</v>
      </c>
      <c r="H746" s="66">
        <v>3</v>
      </c>
      <c r="I746" s="66">
        <v>4</v>
      </c>
      <c r="J746" s="66">
        <v>8</v>
      </c>
      <c r="K746" s="66">
        <v>7</v>
      </c>
      <c r="L746" s="67">
        <f t="shared" si="354"/>
        <v>-1</v>
      </c>
      <c r="M746" s="53">
        <f t="shared" si="355"/>
        <v>-0.125</v>
      </c>
      <c r="N746" s="69">
        <f t="shared" si="356"/>
        <v>0</v>
      </c>
      <c r="O746" s="70">
        <f t="shared" si="357"/>
        <v>0.16666666666666666</v>
      </c>
      <c r="P746" s="87"/>
    </row>
    <row r="747" spans="1:16" x14ac:dyDescent="0.2">
      <c r="A747" s="8" t="s">
        <v>66</v>
      </c>
      <c r="B747" s="38">
        <v>6</v>
      </c>
      <c r="C747" s="38">
        <v>4</v>
      </c>
      <c r="D747" s="38">
        <v>2</v>
      </c>
      <c r="E747" s="38">
        <v>9</v>
      </c>
      <c r="F747" s="38">
        <v>7</v>
      </c>
      <c r="G747" s="38">
        <v>10</v>
      </c>
      <c r="H747" s="38">
        <v>8</v>
      </c>
      <c r="I747" s="38">
        <v>9</v>
      </c>
      <c r="J747" s="38">
        <v>8</v>
      </c>
      <c r="K747" s="38">
        <v>9</v>
      </c>
      <c r="L747" s="39">
        <f t="shared" si="354"/>
        <v>1</v>
      </c>
      <c r="M747" s="24">
        <f t="shared" si="355"/>
        <v>0.125</v>
      </c>
      <c r="N747" s="41">
        <f t="shared" si="356"/>
        <v>-0.1</v>
      </c>
      <c r="O747" s="12">
        <f t="shared" si="357"/>
        <v>0.5</v>
      </c>
      <c r="P747" s="80"/>
    </row>
    <row r="748" spans="1:16" x14ac:dyDescent="0.2">
      <c r="A748" s="50" t="s">
        <v>67</v>
      </c>
      <c r="B748" s="66">
        <v>24</v>
      </c>
      <c r="C748" s="66">
        <v>28</v>
      </c>
      <c r="D748" s="66">
        <v>24</v>
      </c>
      <c r="E748" s="66">
        <v>29</v>
      </c>
      <c r="F748" s="66">
        <v>25</v>
      </c>
      <c r="G748" s="66">
        <v>19</v>
      </c>
      <c r="H748" s="66">
        <v>8</v>
      </c>
      <c r="I748" s="66">
        <v>7</v>
      </c>
      <c r="J748" s="66">
        <v>9</v>
      </c>
      <c r="K748" s="66">
        <v>23</v>
      </c>
      <c r="L748" s="67">
        <f t="shared" si="354"/>
        <v>14</v>
      </c>
      <c r="M748" s="53">
        <f t="shared" si="355"/>
        <v>1.5555555555555556</v>
      </c>
      <c r="N748" s="69">
        <f t="shared" si="356"/>
        <v>0.21052631578947367</v>
      </c>
      <c r="O748" s="70">
        <f t="shared" si="357"/>
        <v>-4.1666666666666664E-2</v>
      </c>
      <c r="P748" s="87"/>
    </row>
    <row r="749" spans="1:16" x14ac:dyDescent="0.2">
      <c r="A749" s="8" t="s">
        <v>68</v>
      </c>
      <c r="B749" s="38">
        <v>10</v>
      </c>
      <c r="C749" s="38">
        <v>6</v>
      </c>
      <c r="D749" s="38">
        <v>6</v>
      </c>
      <c r="E749" s="38">
        <v>8</v>
      </c>
      <c r="F749" s="38">
        <v>14</v>
      </c>
      <c r="G749" s="38">
        <v>8</v>
      </c>
      <c r="H749" s="38">
        <v>13</v>
      </c>
      <c r="I749" s="38">
        <v>18</v>
      </c>
      <c r="J749" s="38">
        <v>12</v>
      </c>
      <c r="K749" s="38">
        <v>10</v>
      </c>
      <c r="L749" s="39">
        <f t="shared" si="354"/>
        <v>-2</v>
      </c>
      <c r="M749" s="24">
        <f t="shared" si="355"/>
        <v>-0.16666666666666666</v>
      </c>
      <c r="N749" s="41">
        <f t="shared" si="356"/>
        <v>0.25</v>
      </c>
      <c r="O749" s="12">
        <f t="shared" si="357"/>
        <v>0</v>
      </c>
      <c r="P749" s="80"/>
    </row>
    <row r="750" spans="1:16" x14ac:dyDescent="0.2">
      <c r="A750" s="50" t="s">
        <v>69</v>
      </c>
      <c r="B750" s="66">
        <v>9</v>
      </c>
      <c r="C750" s="66">
        <v>4</v>
      </c>
      <c r="D750" s="66">
        <v>5</v>
      </c>
      <c r="E750" s="66">
        <v>5</v>
      </c>
      <c r="F750" s="66">
        <v>8</v>
      </c>
      <c r="G750" s="66">
        <v>6</v>
      </c>
      <c r="H750" s="66">
        <v>6</v>
      </c>
      <c r="I750" s="66">
        <v>4</v>
      </c>
      <c r="J750" s="66">
        <v>5</v>
      </c>
      <c r="K750" s="66">
        <v>5</v>
      </c>
      <c r="L750" s="67">
        <f t="shared" si="354"/>
        <v>0</v>
      </c>
      <c r="M750" s="53">
        <f t="shared" si="355"/>
        <v>0</v>
      </c>
      <c r="N750" s="69">
        <f t="shared" si="356"/>
        <v>-0.16666666666666666</v>
      </c>
      <c r="O750" s="70">
        <f t="shared" si="357"/>
        <v>-0.44444444444444442</v>
      </c>
      <c r="P750" s="87"/>
    </row>
    <row r="751" spans="1:16" x14ac:dyDescent="0.2">
      <c r="A751" s="8" t="s">
        <v>70</v>
      </c>
      <c r="B751" s="38">
        <v>98</v>
      </c>
      <c r="C751" s="38">
        <v>63</v>
      </c>
      <c r="D751" s="38">
        <v>77</v>
      </c>
      <c r="E751" s="38">
        <v>90</v>
      </c>
      <c r="F751" s="6">
        <v>105</v>
      </c>
      <c r="G751" s="6">
        <v>299</v>
      </c>
      <c r="H751" s="6">
        <v>429</v>
      </c>
      <c r="I751" s="6">
        <v>112</v>
      </c>
      <c r="J751" s="6">
        <v>45</v>
      </c>
      <c r="K751" s="6">
        <v>34</v>
      </c>
      <c r="L751" s="34">
        <f t="shared" si="354"/>
        <v>-11</v>
      </c>
      <c r="M751" s="24">
        <f t="shared" si="355"/>
        <v>-0.24444444444444444</v>
      </c>
      <c r="N751" s="41">
        <f t="shared" si="356"/>
        <v>-0.88628762541806017</v>
      </c>
      <c r="O751" s="12">
        <f t="shared" si="357"/>
        <v>-0.65306122448979587</v>
      </c>
      <c r="P751" s="80"/>
    </row>
    <row r="752" spans="1:16" x14ac:dyDescent="0.2">
      <c r="A752" s="50" t="s">
        <v>71</v>
      </c>
      <c r="B752" s="66">
        <v>7</v>
      </c>
      <c r="C752" s="66">
        <v>7</v>
      </c>
      <c r="D752" s="66">
        <v>8</v>
      </c>
      <c r="E752" s="66">
        <v>4</v>
      </c>
      <c r="F752" s="88">
        <v>6</v>
      </c>
      <c r="G752" s="88">
        <v>6</v>
      </c>
      <c r="H752" s="88">
        <v>5</v>
      </c>
      <c r="I752" s="88">
        <v>4</v>
      </c>
      <c r="J752" s="88">
        <v>2</v>
      </c>
      <c r="K752" s="88">
        <v>4</v>
      </c>
      <c r="L752" s="52">
        <f t="shared" si="354"/>
        <v>2</v>
      </c>
      <c r="M752" s="53">
        <f t="shared" si="355"/>
        <v>1</v>
      </c>
      <c r="N752" s="69">
        <f t="shared" si="356"/>
        <v>-0.33333333333333331</v>
      </c>
      <c r="O752" s="70">
        <f t="shared" si="357"/>
        <v>-0.42857142857142855</v>
      </c>
      <c r="P752" s="87"/>
    </row>
    <row r="753" spans="1:16" x14ac:dyDescent="0.2">
      <c r="A753" s="8" t="s">
        <v>72</v>
      </c>
      <c r="B753" s="38">
        <v>14</v>
      </c>
      <c r="C753" s="38">
        <v>9</v>
      </c>
      <c r="D753" s="38">
        <v>6</v>
      </c>
      <c r="E753" s="38">
        <v>5</v>
      </c>
      <c r="F753" s="6">
        <v>11</v>
      </c>
      <c r="G753" s="6">
        <v>18</v>
      </c>
      <c r="H753" s="6">
        <v>21</v>
      </c>
      <c r="I753" s="6">
        <v>18</v>
      </c>
      <c r="J753" s="6">
        <v>20</v>
      </c>
      <c r="K753" s="6">
        <v>24</v>
      </c>
      <c r="L753" s="34">
        <f t="shared" si="354"/>
        <v>4</v>
      </c>
      <c r="M753" s="24">
        <f t="shared" si="355"/>
        <v>0.2</v>
      </c>
      <c r="N753" s="41">
        <f t="shared" si="356"/>
        <v>0.33333333333333331</v>
      </c>
      <c r="O753" s="12">
        <f t="shared" si="357"/>
        <v>0.7142857142857143</v>
      </c>
      <c r="P753" s="80"/>
    </row>
    <row r="754" spans="1:16" x14ac:dyDescent="0.2">
      <c r="A754" s="50" t="s">
        <v>73</v>
      </c>
      <c r="B754" s="66">
        <v>19</v>
      </c>
      <c r="C754" s="66">
        <v>13</v>
      </c>
      <c r="D754" s="66">
        <v>16</v>
      </c>
      <c r="E754" s="66">
        <v>17</v>
      </c>
      <c r="F754" s="88">
        <v>16</v>
      </c>
      <c r="G754" s="88">
        <v>19</v>
      </c>
      <c r="H754" s="88">
        <v>6</v>
      </c>
      <c r="I754" s="88">
        <v>16</v>
      </c>
      <c r="J754" s="88">
        <v>11</v>
      </c>
      <c r="K754" s="88">
        <v>20</v>
      </c>
      <c r="L754" s="52">
        <f t="shared" si="354"/>
        <v>9</v>
      </c>
      <c r="M754" s="53">
        <f t="shared" si="355"/>
        <v>0.81818181818181823</v>
      </c>
      <c r="N754" s="69">
        <f t="shared" si="356"/>
        <v>5.2631578947368418E-2</v>
      </c>
      <c r="O754" s="70">
        <f t="shared" si="357"/>
        <v>5.2631578947368418E-2</v>
      </c>
      <c r="P754" s="87"/>
    </row>
    <row r="755" spans="1:16" x14ac:dyDescent="0.2">
      <c r="A755" s="8" t="s">
        <v>74</v>
      </c>
      <c r="B755">
        <v>0</v>
      </c>
      <c r="C755">
        <v>0</v>
      </c>
      <c r="D755">
        <v>0</v>
      </c>
      <c r="E755">
        <v>0</v>
      </c>
      <c r="F755" s="6">
        <v>0</v>
      </c>
      <c r="G755" s="6">
        <v>1</v>
      </c>
      <c r="H755" s="6">
        <v>0</v>
      </c>
      <c r="I755" s="6">
        <v>1</v>
      </c>
      <c r="J755" s="6">
        <v>0</v>
      </c>
      <c r="K755" s="6">
        <v>0</v>
      </c>
      <c r="L755" s="34">
        <f t="shared" si="354"/>
        <v>0</v>
      </c>
      <c r="M755" s="24" t="str">
        <f t="shared" si="355"/>
        <v>n/a</v>
      </c>
      <c r="N755" s="41">
        <f t="shared" si="356"/>
        <v>-1</v>
      </c>
      <c r="O755" s="12" t="str">
        <f t="shared" si="357"/>
        <v>n/a</v>
      </c>
      <c r="P755" s="80"/>
    </row>
    <row r="756" spans="1:16" x14ac:dyDescent="0.2">
      <c r="B756" s="9">
        <f t="shared" ref="B756:K756" si="358">SUM(B757:B768)</f>
        <v>1</v>
      </c>
      <c r="C756" s="9">
        <f t="shared" si="358"/>
        <v>1.0000000000000002</v>
      </c>
      <c r="D756" s="9">
        <f t="shared" si="358"/>
        <v>1</v>
      </c>
      <c r="E756" s="9">
        <f t="shared" si="358"/>
        <v>1</v>
      </c>
      <c r="F756" s="9">
        <f t="shared" si="358"/>
        <v>1</v>
      </c>
      <c r="G756" s="9">
        <f t="shared" si="358"/>
        <v>0.99999999999999989</v>
      </c>
      <c r="H756" s="9">
        <f t="shared" si="358"/>
        <v>0.99999999999999989</v>
      </c>
      <c r="I756" s="9">
        <f t="shared" si="358"/>
        <v>1</v>
      </c>
      <c r="J756" s="9">
        <f t="shared" si="358"/>
        <v>1</v>
      </c>
      <c r="K756" s="9">
        <f t="shared" si="358"/>
        <v>0.99999999999999989</v>
      </c>
      <c r="L756" s="18" t="s">
        <v>42</v>
      </c>
      <c r="M756" s="23"/>
      <c r="N756" s="11"/>
      <c r="O756" s="11"/>
      <c r="P756" s="19"/>
    </row>
    <row r="757" spans="1:16" x14ac:dyDescent="0.2">
      <c r="A757" s="50" t="s">
        <v>63</v>
      </c>
      <c r="B757" s="56">
        <f>B744/$B$743</f>
        <v>2.4154589371980676E-2</v>
      </c>
      <c r="C757" s="56">
        <f>C744/$C$743</f>
        <v>4.0540540540540543E-2</v>
      </c>
      <c r="D757" s="56">
        <f>D744/$D$743</f>
        <v>1.8292682926829267E-2</v>
      </c>
      <c r="E757" s="56">
        <f>E744/$E$743</f>
        <v>5.5865921787709499E-3</v>
      </c>
      <c r="F757" s="56">
        <f>F744/$F$743</f>
        <v>4.830917874396135E-3</v>
      </c>
      <c r="G757" s="56">
        <f>G744/$G$743</f>
        <v>5.0251256281407036E-3</v>
      </c>
      <c r="H757" s="56">
        <f>H744/$H$743</f>
        <v>3.9215686274509803E-3</v>
      </c>
      <c r="I757" s="56">
        <f>I744/$I$743</f>
        <v>1.9607843137254902E-2</v>
      </c>
      <c r="J757" s="56">
        <f>J744/$J$743</f>
        <v>2.2727272727272728E-2</v>
      </c>
      <c r="K757" s="56">
        <f>K744/$K$743</f>
        <v>2.6666666666666668E-2</v>
      </c>
      <c r="L757" s="57"/>
      <c r="M757" s="53">
        <f>IFERROR((K757-J757),"n/a")</f>
        <v>3.9393939393939405E-3</v>
      </c>
      <c r="N757" s="69">
        <f>IFERROR((K757-G757),"n/a")</f>
        <v>2.1641541038525964E-2</v>
      </c>
      <c r="O757" s="54">
        <f>IFERROR((K757-B757),"n/a")</f>
        <v>2.5120772946859923E-3</v>
      </c>
      <c r="P757" s="54"/>
    </row>
    <row r="758" spans="1:16" x14ac:dyDescent="0.2">
      <c r="A758" s="8" t="s">
        <v>64</v>
      </c>
      <c r="B758" s="10">
        <f t="shared" ref="B758:B768" si="359">B745/$B$743</f>
        <v>4.3478260869565216E-2</v>
      </c>
      <c r="C758" s="10">
        <f t="shared" ref="C758:C768" si="360">C745/$C$743</f>
        <v>2.7027027027027029E-2</v>
      </c>
      <c r="D758" s="10">
        <f t="shared" ref="D758:D768" si="361">D745/$D$743</f>
        <v>4.878048780487805E-2</v>
      </c>
      <c r="E758" s="10">
        <f t="shared" ref="E758:E768" si="362">E745/$E$743</f>
        <v>1.11731843575419E-2</v>
      </c>
      <c r="F758" s="10">
        <f t="shared" ref="F758:F768" si="363">F745/$F$743</f>
        <v>1.932367149758454E-2</v>
      </c>
      <c r="G758" s="10">
        <f t="shared" ref="G758:G768" si="364">G745/$G$743</f>
        <v>7.537688442211055E-3</v>
      </c>
      <c r="H758" s="10">
        <f t="shared" ref="H758:H768" si="365">H745/$H$743</f>
        <v>1.7647058823529412E-2</v>
      </c>
      <c r="I758" s="10">
        <f t="shared" ref="I758:I768" si="366">I745/$I$743</f>
        <v>3.4313725490196081E-2</v>
      </c>
      <c r="J758" s="10">
        <f t="shared" ref="J758:J768" si="367">J745/$J$743</f>
        <v>6.8181818181818177E-2</v>
      </c>
      <c r="K758" s="10">
        <f t="shared" ref="K758:K768" si="368">K745/$K$743</f>
        <v>6.6666666666666666E-2</v>
      </c>
      <c r="L758" s="26"/>
      <c r="M758" s="31">
        <f t="shared" ref="M758:M768" si="369">IFERROR((K758-J758),"n/a")</f>
        <v>-1.515151515151511E-3</v>
      </c>
      <c r="N758" s="41">
        <f t="shared" ref="N758:N768" si="370">IFERROR((K758-G758),"n/a")</f>
        <v>5.9128978224455613E-2</v>
      </c>
      <c r="O758" s="12">
        <f t="shared" ref="O758:O768" si="371">IFERROR((K758-B758),"n/a")</f>
        <v>2.318840579710145E-2</v>
      </c>
      <c r="P758" s="12"/>
    </row>
    <row r="759" spans="1:16" x14ac:dyDescent="0.2">
      <c r="A759" s="50" t="s">
        <v>65</v>
      </c>
      <c r="B759" s="56">
        <f t="shared" si="359"/>
        <v>2.8985507246376812E-2</v>
      </c>
      <c r="C759" s="56">
        <f t="shared" si="360"/>
        <v>2.7027027027027029E-2</v>
      </c>
      <c r="D759" s="56">
        <f t="shared" si="361"/>
        <v>5.4878048780487805E-2</v>
      </c>
      <c r="E759" s="56">
        <f t="shared" si="362"/>
        <v>5.027932960893855E-2</v>
      </c>
      <c r="F759" s="56">
        <f t="shared" si="363"/>
        <v>4.8309178743961352E-2</v>
      </c>
      <c r="G759" s="56">
        <f t="shared" si="364"/>
        <v>1.7587939698492462E-2</v>
      </c>
      <c r="H759" s="56">
        <f t="shared" si="365"/>
        <v>5.8823529411764705E-3</v>
      </c>
      <c r="I759" s="56">
        <f t="shared" si="366"/>
        <v>1.9607843137254902E-2</v>
      </c>
      <c r="J759" s="56">
        <f t="shared" si="367"/>
        <v>6.0606060606060608E-2</v>
      </c>
      <c r="K759" s="56">
        <f t="shared" si="368"/>
        <v>4.6666666666666669E-2</v>
      </c>
      <c r="L759" s="57"/>
      <c r="M759" s="59">
        <f t="shared" si="369"/>
        <v>-1.3939393939393939E-2</v>
      </c>
      <c r="N759" s="69">
        <f t="shared" si="370"/>
        <v>2.9078726968174207E-2</v>
      </c>
      <c r="O759" s="54">
        <f t="shared" si="371"/>
        <v>1.7681159420289857E-2</v>
      </c>
      <c r="P759" s="54"/>
    </row>
    <row r="760" spans="1:16" x14ac:dyDescent="0.2">
      <c r="A760" s="8" t="s">
        <v>66</v>
      </c>
      <c r="B760" s="10">
        <f t="shared" si="359"/>
        <v>2.8985507246376812E-2</v>
      </c>
      <c r="C760" s="10">
        <f t="shared" si="360"/>
        <v>2.7027027027027029E-2</v>
      </c>
      <c r="D760" s="10">
        <f t="shared" si="361"/>
        <v>1.2195121951219513E-2</v>
      </c>
      <c r="E760" s="10">
        <f t="shared" si="362"/>
        <v>5.027932960893855E-2</v>
      </c>
      <c r="F760" s="10">
        <f t="shared" si="363"/>
        <v>3.3816425120772944E-2</v>
      </c>
      <c r="G760" s="10">
        <f t="shared" si="364"/>
        <v>2.5125628140703519E-2</v>
      </c>
      <c r="H760" s="10">
        <f t="shared" si="365"/>
        <v>1.5686274509803921E-2</v>
      </c>
      <c r="I760" s="10">
        <f t="shared" si="366"/>
        <v>4.4117647058823532E-2</v>
      </c>
      <c r="J760" s="10">
        <f t="shared" si="367"/>
        <v>6.0606060606060608E-2</v>
      </c>
      <c r="K760" s="10">
        <f t="shared" si="368"/>
        <v>0.06</v>
      </c>
      <c r="L760" s="26"/>
      <c r="M760" s="31">
        <f t="shared" si="369"/>
        <v>-6.0606060606060996E-4</v>
      </c>
      <c r="N760" s="41">
        <f t="shared" si="370"/>
        <v>3.4874371859296482E-2</v>
      </c>
      <c r="O760" s="12">
        <f t="shared" si="371"/>
        <v>3.1014492753623186E-2</v>
      </c>
      <c r="P760" s="12"/>
    </row>
    <row r="761" spans="1:16" x14ac:dyDescent="0.2">
      <c r="A761" s="50" t="s">
        <v>67</v>
      </c>
      <c r="B761" s="56">
        <f t="shared" si="359"/>
        <v>0.11594202898550725</v>
      </c>
      <c r="C761" s="56">
        <f t="shared" si="360"/>
        <v>0.1891891891891892</v>
      </c>
      <c r="D761" s="56">
        <f t="shared" si="361"/>
        <v>0.14634146341463414</v>
      </c>
      <c r="E761" s="56">
        <f t="shared" si="362"/>
        <v>0.16201117318435754</v>
      </c>
      <c r="F761" s="56">
        <f t="shared" si="363"/>
        <v>0.12077294685990338</v>
      </c>
      <c r="G761" s="56">
        <f t="shared" si="364"/>
        <v>4.7738693467336682E-2</v>
      </c>
      <c r="H761" s="56">
        <f t="shared" si="365"/>
        <v>1.5686274509803921E-2</v>
      </c>
      <c r="I761" s="56">
        <f t="shared" si="366"/>
        <v>3.4313725490196081E-2</v>
      </c>
      <c r="J761" s="56">
        <f t="shared" si="367"/>
        <v>6.8181818181818177E-2</v>
      </c>
      <c r="K761" s="56">
        <f t="shared" si="368"/>
        <v>0.15333333333333332</v>
      </c>
      <c r="L761" s="57"/>
      <c r="M761" s="59">
        <f t="shared" si="369"/>
        <v>8.5151515151515145E-2</v>
      </c>
      <c r="N761" s="69">
        <f t="shared" si="370"/>
        <v>0.10559463986599664</v>
      </c>
      <c r="O761" s="54">
        <f t="shared" si="371"/>
        <v>3.7391304347826074E-2</v>
      </c>
      <c r="P761" s="54"/>
    </row>
    <row r="762" spans="1:16" x14ac:dyDescent="0.2">
      <c r="A762" s="8" t="s">
        <v>68</v>
      </c>
      <c r="B762" s="10">
        <f t="shared" si="359"/>
        <v>4.8309178743961352E-2</v>
      </c>
      <c r="C762" s="10">
        <f t="shared" si="360"/>
        <v>4.0540540540540543E-2</v>
      </c>
      <c r="D762" s="10">
        <f t="shared" si="361"/>
        <v>3.6585365853658534E-2</v>
      </c>
      <c r="E762" s="10">
        <f t="shared" si="362"/>
        <v>4.4692737430167599E-2</v>
      </c>
      <c r="F762" s="10">
        <f t="shared" si="363"/>
        <v>6.7632850241545889E-2</v>
      </c>
      <c r="G762" s="10">
        <f t="shared" si="364"/>
        <v>2.0100502512562814E-2</v>
      </c>
      <c r="H762" s="10">
        <f t="shared" si="365"/>
        <v>2.5490196078431372E-2</v>
      </c>
      <c r="I762" s="10">
        <f t="shared" si="366"/>
        <v>8.8235294117647065E-2</v>
      </c>
      <c r="J762" s="10">
        <f t="shared" si="367"/>
        <v>9.0909090909090912E-2</v>
      </c>
      <c r="K762" s="10">
        <f t="shared" si="368"/>
        <v>6.6666666666666666E-2</v>
      </c>
      <c r="L762" s="26"/>
      <c r="M762" s="31">
        <f t="shared" si="369"/>
        <v>-2.4242424242424246E-2</v>
      </c>
      <c r="N762" s="41">
        <f t="shared" si="370"/>
        <v>4.6566164154103848E-2</v>
      </c>
      <c r="O762" s="12">
        <f t="shared" si="371"/>
        <v>1.8357487922705314E-2</v>
      </c>
      <c r="P762" s="12"/>
    </row>
    <row r="763" spans="1:16" x14ac:dyDescent="0.2">
      <c r="A763" s="50" t="s">
        <v>69</v>
      </c>
      <c r="B763" s="56">
        <f t="shared" si="359"/>
        <v>4.3478260869565216E-2</v>
      </c>
      <c r="C763" s="56">
        <f t="shared" si="360"/>
        <v>2.7027027027027029E-2</v>
      </c>
      <c r="D763" s="56">
        <f t="shared" si="361"/>
        <v>3.048780487804878E-2</v>
      </c>
      <c r="E763" s="56">
        <f t="shared" si="362"/>
        <v>2.7932960893854747E-2</v>
      </c>
      <c r="F763" s="56">
        <f t="shared" si="363"/>
        <v>3.864734299516908E-2</v>
      </c>
      <c r="G763" s="56">
        <f t="shared" si="364"/>
        <v>1.507537688442211E-2</v>
      </c>
      <c r="H763" s="56">
        <f t="shared" si="365"/>
        <v>1.1764705882352941E-2</v>
      </c>
      <c r="I763" s="56">
        <f t="shared" si="366"/>
        <v>1.9607843137254902E-2</v>
      </c>
      <c r="J763" s="56">
        <f t="shared" si="367"/>
        <v>3.787878787878788E-2</v>
      </c>
      <c r="K763" s="56">
        <f t="shared" si="368"/>
        <v>3.3333333333333333E-2</v>
      </c>
      <c r="L763" s="57"/>
      <c r="M763" s="59">
        <f t="shared" si="369"/>
        <v>-4.545454545454547E-3</v>
      </c>
      <c r="N763" s="69">
        <f t="shared" si="370"/>
        <v>1.8257956448911223E-2</v>
      </c>
      <c r="O763" s="54">
        <f t="shared" si="371"/>
        <v>-1.0144927536231883E-2</v>
      </c>
      <c r="P763" s="54"/>
    </row>
    <row r="764" spans="1:16" x14ac:dyDescent="0.2">
      <c r="A764" s="8" t="s">
        <v>70</v>
      </c>
      <c r="B764" s="10">
        <f t="shared" si="359"/>
        <v>0.47342995169082125</v>
      </c>
      <c r="C764" s="10">
        <f t="shared" si="360"/>
        <v>0.42567567567567566</v>
      </c>
      <c r="D764" s="10">
        <f t="shared" si="361"/>
        <v>0.46951219512195119</v>
      </c>
      <c r="E764" s="10">
        <f t="shared" si="362"/>
        <v>0.5027932960893855</v>
      </c>
      <c r="F764" s="10">
        <f t="shared" si="363"/>
        <v>0.50724637681159424</v>
      </c>
      <c r="G764" s="10">
        <f t="shared" si="364"/>
        <v>0.75125628140703515</v>
      </c>
      <c r="H764" s="10">
        <f t="shared" si="365"/>
        <v>0.8411764705882353</v>
      </c>
      <c r="I764" s="10">
        <f t="shared" si="366"/>
        <v>0.5490196078431373</v>
      </c>
      <c r="J764" s="10">
        <f t="shared" si="367"/>
        <v>0.34090909090909088</v>
      </c>
      <c r="K764" s="10">
        <f t="shared" si="368"/>
        <v>0.22666666666666666</v>
      </c>
      <c r="L764" s="26"/>
      <c r="M764" s="31">
        <f t="shared" si="369"/>
        <v>-0.11424242424242423</v>
      </c>
      <c r="N764" s="41">
        <f t="shared" si="370"/>
        <v>-0.52458961474036847</v>
      </c>
      <c r="O764" s="12">
        <f t="shared" si="371"/>
        <v>-0.24676328502415459</v>
      </c>
      <c r="P764" s="12"/>
    </row>
    <row r="765" spans="1:16" x14ac:dyDescent="0.2">
      <c r="A765" s="50" t="s">
        <v>71</v>
      </c>
      <c r="B765" s="56">
        <f t="shared" si="359"/>
        <v>3.3816425120772944E-2</v>
      </c>
      <c r="C765" s="56">
        <f t="shared" si="360"/>
        <v>4.72972972972973E-2</v>
      </c>
      <c r="D765" s="56">
        <f t="shared" si="361"/>
        <v>4.878048780487805E-2</v>
      </c>
      <c r="E765" s="56">
        <f t="shared" si="362"/>
        <v>2.23463687150838E-2</v>
      </c>
      <c r="F765" s="56">
        <f t="shared" si="363"/>
        <v>2.8985507246376812E-2</v>
      </c>
      <c r="G765" s="56">
        <f t="shared" si="364"/>
        <v>1.507537688442211E-2</v>
      </c>
      <c r="H765" s="56">
        <f t="shared" si="365"/>
        <v>9.8039215686274508E-3</v>
      </c>
      <c r="I765" s="56">
        <f t="shared" si="366"/>
        <v>1.9607843137254902E-2</v>
      </c>
      <c r="J765" s="56">
        <f t="shared" si="367"/>
        <v>1.5151515151515152E-2</v>
      </c>
      <c r="K765" s="56">
        <f t="shared" si="368"/>
        <v>2.6666666666666668E-2</v>
      </c>
      <c r="L765" s="57"/>
      <c r="M765" s="59">
        <f t="shared" si="369"/>
        <v>1.1515151515151516E-2</v>
      </c>
      <c r="N765" s="69">
        <f t="shared" si="370"/>
        <v>1.1591289782244558E-2</v>
      </c>
      <c r="O765" s="54">
        <f t="shared" si="371"/>
        <v>-7.149758454106276E-3</v>
      </c>
      <c r="P765" s="54"/>
    </row>
    <row r="766" spans="1:16" x14ac:dyDescent="0.2">
      <c r="A766" s="8" t="s">
        <v>72</v>
      </c>
      <c r="B766" s="10">
        <f t="shared" si="359"/>
        <v>6.7632850241545889E-2</v>
      </c>
      <c r="C766" s="10">
        <f t="shared" si="360"/>
        <v>6.0810810810810814E-2</v>
      </c>
      <c r="D766" s="10">
        <f t="shared" si="361"/>
        <v>3.6585365853658534E-2</v>
      </c>
      <c r="E766" s="10">
        <f t="shared" si="362"/>
        <v>2.7932960893854747E-2</v>
      </c>
      <c r="F766" s="10">
        <f t="shared" si="363"/>
        <v>5.3140096618357488E-2</v>
      </c>
      <c r="G766" s="10">
        <f t="shared" si="364"/>
        <v>4.5226130653266333E-2</v>
      </c>
      <c r="H766" s="10">
        <f t="shared" si="365"/>
        <v>4.1176470588235294E-2</v>
      </c>
      <c r="I766" s="10">
        <f t="shared" si="366"/>
        <v>8.8235294117647065E-2</v>
      </c>
      <c r="J766" s="10">
        <f t="shared" si="367"/>
        <v>0.15151515151515152</v>
      </c>
      <c r="K766" s="10">
        <f t="shared" si="368"/>
        <v>0.16</v>
      </c>
      <c r="L766" s="26"/>
      <c r="M766" s="31">
        <f t="shared" si="369"/>
        <v>8.484848484848484E-3</v>
      </c>
      <c r="N766" s="41">
        <f t="shared" si="370"/>
        <v>0.11477386934673367</v>
      </c>
      <c r="O766" s="12">
        <f t="shared" si="371"/>
        <v>9.2367149758454115E-2</v>
      </c>
      <c r="P766" s="12"/>
    </row>
    <row r="767" spans="1:16" x14ac:dyDescent="0.2">
      <c r="A767" s="50" t="s">
        <v>73</v>
      </c>
      <c r="B767" s="56">
        <f t="shared" si="359"/>
        <v>9.1787439613526575E-2</v>
      </c>
      <c r="C767" s="56">
        <f t="shared" si="360"/>
        <v>8.7837837837837843E-2</v>
      </c>
      <c r="D767" s="56">
        <f t="shared" si="361"/>
        <v>9.7560975609756101E-2</v>
      </c>
      <c r="E767" s="56">
        <f t="shared" si="362"/>
        <v>9.4972067039106142E-2</v>
      </c>
      <c r="F767" s="56">
        <f t="shared" si="363"/>
        <v>7.7294685990338161E-2</v>
      </c>
      <c r="G767" s="56">
        <f t="shared" si="364"/>
        <v>4.7738693467336682E-2</v>
      </c>
      <c r="H767" s="56">
        <f t="shared" si="365"/>
        <v>1.1764705882352941E-2</v>
      </c>
      <c r="I767" s="56">
        <f t="shared" si="366"/>
        <v>7.8431372549019607E-2</v>
      </c>
      <c r="J767" s="56">
        <f t="shared" si="367"/>
        <v>8.3333333333333329E-2</v>
      </c>
      <c r="K767" s="56">
        <f t="shared" si="368"/>
        <v>0.13333333333333333</v>
      </c>
      <c r="L767" s="57"/>
      <c r="M767" s="59">
        <f t="shared" si="369"/>
        <v>0.05</v>
      </c>
      <c r="N767" s="69">
        <f t="shared" si="370"/>
        <v>8.559463986599665E-2</v>
      </c>
      <c r="O767" s="54">
        <f t="shared" si="371"/>
        <v>4.1545893719806756E-2</v>
      </c>
      <c r="P767" s="54"/>
    </row>
    <row r="768" spans="1:16" x14ac:dyDescent="0.2">
      <c r="A768" s="8" t="s">
        <v>74</v>
      </c>
      <c r="B768" s="10">
        <f t="shared" si="359"/>
        <v>0</v>
      </c>
      <c r="C768" s="10">
        <f t="shared" si="360"/>
        <v>0</v>
      </c>
      <c r="D768" s="10">
        <f t="shared" si="361"/>
        <v>0</v>
      </c>
      <c r="E768" s="10">
        <f t="shared" si="362"/>
        <v>0</v>
      </c>
      <c r="F768" s="10">
        <f t="shared" si="363"/>
        <v>0</v>
      </c>
      <c r="G768" s="10">
        <f t="shared" si="364"/>
        <v>2.5125628140703518E-3</v>
      </c>
      <c r="H768" s="10">
        <f t="shared" si="365"/>
        <v>0</v>
      </c>
      <c r="I768" s="10">
        <f t="shared" si="366"/>
        <v>4.9019607843137254E-3</v>
      </c>
      <c r="J768" s="10">
        <f t="shared" si="367"/>
        <v>0</v>
      </c>
      <c r="K768" s="10">
        <f t="shared" si="368"/>
        <v>0</v>
      </c>
      <c r="L768" s="26"/>
      <c r="M768" s="31">
        <f t="shared" si="369"/>
        <v>0</v>
      </c>
      <c r="N768" s="41">
        <f t="shared" si="370"/>
        <v>-2.5125628140703518E-3</v>
      </c>
      <c r="O768" s="12">
        <f t="shared" si="371"/>
        <v>0</v>
      </c>
      <c r="P768" s="12"/>
    </row>
    <row r="769" spans="1:1" x14ac:dyDescent="0.2">
      <c r="A769" t="s">
        <v>96</v>
      </c>
    </row>
  </sheetData>
  <sheetProtection algorithmName="SHA-512" hashValue="q5EWmX9fjMl6T2ch4gyXtjBwWSEzIFf5FWx1ByrX9HyFfTBzu99+9nf3HTkLun3fWLRwnFbJqYduSnKorptfrA==" saltValue="japqjvZWtMN4buneQp/VdA==" spinCount="100000" sheet="1" objects="1" scenarios="1"/>
  <mergeCells count="1">
    <mergeCell ref="A177:P177"/>
  </mergeCells>
  <phoneticPr fontId="10" type="noConversion"/>
  <printOptions horizontalCentered="1"/>
  <pageMargins left="0.45" right="0.45" top="0.5" bottom="0.25" header="0.3" footer="0.3"/>
  <pageSetup orientation="landscape" r:id="rId1"/>
  <rowBreaks count="3" manualBreakCount="3">
    <brk id="30" max="16383" man="1"/>
    <brk id="74" max="16383" man="1"/>
    <brk id="146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5DB405CF-C8D9-4C11-943C-C937B5D197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Student_Summer!B7:K7</xm:f>
              <xm:sqref>P7</xm:sqref>
            </x14:sparkline>
            <x14:sparkline>
              <xm:f>Student_Summer!B8:K8</xm:f>
              <xm:sqref>P8</xm:sqref>
            </x14:sparkline>
            <x14:sparkline>
              <xm:f>Student_Summer!B9:K9</xm:f>
              <xm:sqref>P9</xm:sqref>
            </x14:sparkline>
            <x14:sparkline>
              <xm:f>Student_Summer!B10:K10</xm:f>
              <xm:sqref>P10</xm:sqref>
            </x14:sparkline>
            <x14:sparkline>
              <xm:f>Student_Summer!B11:K11</xm:f>
              <xm:sqref>P11</xm:sqref>
            </x14:sparkline>
            <x14:sparkline>
              <xm:f>Student_Summer!B12:K12</xm:f>
              <xm:sqref>P12</xm:sqref>
            </x14:sparkline>
            <x14:sparkline>
              <xm:f>Student_Summer!B13:K13</xm:f>
              <xm:sqref>P13</xm:sqref>
            </x14:sparkline>
            <x14:sparkline>
              <xm:f>Student_Summer!B14:K14</xm:f>
              <xm:sqref>P14</xm:sqref>
            </x14:sparkline>
            <x14:sparkline>
              <xm:f>Student_Summer!B15:K15</xm:f>
              <xm:sqref>P15</xm:sqref>
            </x14:sparkline>
            <x14:sparkline>
              <xm:f>Student_Summer!B16:K16</xm:f>
              <xm:sqref>P16</xm:sqref>
            </x14:sparkline>
            <x14:sparkline>
              <xm:f>Student_Summer!B17:K17</xm:f>
              <xm:sqref>P17</xm:sqref>
            </x14:sparkline>
            <x14:sparkline>
              <xm:f>Student_Summer!B18:K18</xm:f>
              <xm:sqref>P18</xm:sqref>
            </x14:sparkline>
            <x14:sparkline>
              <xm:f>Student_Summer!B19:K19</xm:f>
              <xm:sqref>P19</xm:sqref>
            </x14:sparkline>
          </x14:sparklines>
        </x14:sparklineGroup>
        <x14:sparklineGroup displayEmptyCellsAs="gap" high="1" xr2:uid="{60EF7AC8-91F2-4EE9-ABD9-E249758F60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Student_Summer!B6:K6</xm:f>
              <xm:sqref>P6</xm:sqref>
            </x14:sparkline>
          </x14:sparklines>
        </x14:sparklineGroup>
        <x14:sparklineGroup displayEmptyCellsAs="gap" high="1" xr2:uid="{1ADBA4AD-75AC-4FF4-B6C1-2E4E72D5BE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Student_Summer!B22:K22</xm:f>
              <xm:sqref>P22</xm:sqref>
            </x14:sparkline>
            <x14:sparkline>
              <xm:f>Student_Summer!B23:K23</xm:f>
              <xm:sqref>P23</xm:sqref>
            </x14:sparkline>
            <x14:sparkline>
              <xm:f>Student_Summer!B24:K24</xm:f>
              <xm:sqref>P24</xm:sqref>
            </x14:sparkline>
            <x14:sparkline>
              <xm:f>Student_Summer!B25:K25</xm:f>
              <xm:sqref>P25</xm:sqref>
            </x14:sparkline>
            <x14:sparkline>
              <xm:f>Student_Summer!B26:K26</xm:f>
              <xm:sqref>P26</xm:sqref>
            </x14:sparkline>
            <x14:sparkline>
              <xm:f>Student_Summer!B27:K27</xm:f>
              <xm:sqref>P27</xm:sqref>
            </x14:sparkline>
          </x14:sparklines>
        </x14:sparklineGroup>
        <x14:sparklineGroup displayEmptyCellsAs="gap" high="1" xr2:uid="{972C3666-CDD3-4896-83D2-C1278E9343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Student_Summer!B35:K35</xm:f>
              <xm:sqref>P35</xm:sqref>
            </x14:sparkline>
            <x14:sparkline>
              <xm:f>Student_Summer!B36:K36</xm:f>
              <xm:sqref>P36</xm:sqref>
            </x14:sparkline>
            <x14:sparkline>
              <xm:f>Student_Summer!B37:K37</xm:f>
              <xm:sqref>P37</xm:sqref>
            </x14:sparkline>
            <x14:sparkline>
              <xm:f>Student_Summer!B38:K38</xm:f>
              <xm:sqref>P38</xm:sqref>
            </x14:sparkline>
            <x14:sparkline>
              <xm:f>Student_Summer!B39:K39</xm:f>
              <xm:sqref>P39</xm:sqref>
            </x14:sparkline>
            <x14:sparkline>
              <xm:f>Student_Summer!B40:K40</xm:f>
              <xm:sqref>P40</xm:sqref>
            </x14:sparkline>
            <x14:sparkline>
              <xm:f>Student_Summer!B41:K41</xm:f>
              <xm:sqref>P41</xm:sqref>
            </x14:sparkline>
            <x14:sparkline>
              <xm:f>Student_Summer!B42:K42</xm:f>
              <xm:sqref>P42</xm:sqref>
            </x14:sparkline>
            <x14:sparkline>
              <xm:f>Student_Summer!B43:K43</xm:f>
              <xm:sqref>P43</xm:sqref>
            </x14:sparkline>
            <x14:sparkline>
              <xm:f>Student_Summer!B44:K44</xm:f>
              <xm:sqref>P44</xm:sqref>
            </x14:sparkline>
            <x14:sparkline>
              <xm:f>Student_Summer!B45:K45</xm:f>
              <xm:sqref>P45</xm:sqref>
            </x14:sparkline>
            <x14:sparkline>
              <xm:f>Student_Summer!B46:K46</xm:f>
              <xm:sqref>P46</xm:sqref>
            </x14:sparkline>
            <x14:sparkline>
              <xm:f>Student_Summer!B47:K47</xm:f>
              <xm:sqref>P47</xm:sqref>
            </x14:sparkline>
            <x14:sparkline>
              <xm:f>Student_Summer!B48:K48</xm:f>
              <xm:sqref>P48</xm:sqref>
            </x14:sparkline>
            <x14:sparkline>
              <xm:f>Student_Summer!B49:K49</xm:f>
              <xm:sqref>P49</xm:sqref>
            </x14:sparkline>
          </x14:sparklines>
        </x14:sparklineGroup>
        <x14:sparklineGroup displayEmptyCellsAs="gap" high="1" xr2:uid="{5CEE2E7E-1DF5-4993-9EF8-75168219CA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Student_Summer!B51:K51</xm:f>
              <xm:sqref>P51</xm:sqref>
            </x14:sparkline>
            <x14:sparkline>
              <xm:f>Student_Summer!B52:K52</xm:f>
              <xm:sqref>P52</xm:sqref>
            </x14:sparkline>
            <x14:sparkline>
              <xm:f>Student_Summer!B53:K53</xm:f>
              <xm:sqref>P53</xm:sqref>
            </x14:sparkline>
            <x14:sparkline>
              <xm:f>Student_Summer!B54:K54</xm:f>
              <xm:sqref>P54</xm:sqref>
            </x14:sparkline>
            <x14:sparkline>
              <xm:f>Student_Summer!B55:K55</xm:f>
              <xm:sqref>P55</xm:sqref>
            </x14:sparkline>
            <x14:sparkline>
              <xm:f>Student_Summer!B56:K56</xm:f>
              <xm:sqref>P56</xm:sqref>
            </x14:sparkline>
          </x14:sparklines>
        </x14:sparklineGroup>
        <x14:sparklineGroup displayEmptyCellsAs="gap" high="1" xr2:uid="{108B1A03-80AE-4ECD-B572-477863B97B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Student_Summer!B62:K62</xm:f>
              <xm:sqref>P62</xm:sqref>
            </x14:sparkline>
            <x14:sparkline>
              <xm:f>Student_Summer!B63:K63</xm:f>
              <xm:sqref>P63</xm:sqref>
            </x14:sparkline>
            <x14:sparkline>
              <xm:f>Student_Summer!B64:K64</xm:f>
              <xm:sqref>P64</xm:sqref>
            </x14:sparkline>
          </x14:sparklines>
        </x14:sparklineGroup>
        <x14:sparklineGroup displayEmptyCellsAs="gap" high="1" xr2:uid="{01F74EE8-2AD5-4666-A729-91BBA78F57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Student_Summer!B66:K66</xm:f>
              <xm:sqref>P66</xm:sqref>
            </x14:sparkline>
            <x14:sparkline>
              <xm:f>Student_Summer!B67:K67</xm:f>
              <xm:sqref>P67</xm:sqref>
            </x14:sparkline>
            <x14:sparkline>
              <xm:f>Student_Summer!B68:K68</xm:f>
              <xm:sqref>P68</xm:sqref>
            </x14:sparkline>
            <x14:sparkline>
              <xm:f>Student_Summer!B69:K69</xm:f>
              <xm:sqref>P69</xm:sqref>
            </x14:sparkline>
            <x14:sparkline>
              <xm:f>Student_Summer!B70:K70</xm:f>
              <xm:sqref>P70</xm:sqref>
            </x14:sparkline>
            <x14:sparkline>
              <xm:f>Student_Summer!B71:K71</xm:f>
              <xm:sqref>P71</xm:sqref>
            </x14:sparkline>
          </x14:sparklines>
        </x14:sparklineGroup>
        <x14:sparklineGroup displayEmptyCellsAs="gap" high="1" xr2:uid="{5B69804B-DCB5-48C5-8498-5026627D09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Student_Summer!B80:K80</xm:f>
              <xm:sqref>P80</xm:sqref>
            </x14:sparkline>
          </x14:sparklines>
        </x14:sparklineGroup>
        <x14:sparklineGroup displayEmptyCellsAs="gap" high="1" xr2:uid="{716E4C7B-32DC-4202-A1B7-CCFBEF0465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Student_Summer!B82:K82</xm:f>
              <xm:sqref>P82</xm:sqref>
            </x14:sparkline>
          </x14:sparklines>
        </x14:sparklineGroup>
        <x14:sparklineGroup displayEmptyCellsAs="gap" high="1" xr2:uid="{87ADDD4C-A92B-4DFA-9529-B339ACF491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Student_Summer!B84:K84</xm:f>
              <xm:sqref>P84</xm:sqref>
            </x14:sparkline>
          </x14:sparklines>
        </x14:sparklineGroup>
        <x14:sparklineGroup displayEmptyCellsAs="gap" high="1" xr2:uid="{C6FFECAE-CAF1-489A-98A3-46A8526090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Student_Summer!B86:K86</xm:f>
              <xm:sqref>P86</xm:sqref>
            </x14:sparkline>
          </x14:sparklines>
        </x14:sparklineGroup>
        <x14:sparklineGroup displayEmptyCellsAs="gap" high="1" xr2:uid="{0251EDE4-CF5D-423A-BBFD-0D12CC5798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Student_Summer!B88:K88</xm:f>
              <xm:sqref>P88</xm:sqref>
            </x14:sparkline>
          </x14:sparklines>
        </x14:sparklineGroup>
        <x14:sparklineGroup displayEmptyCellsAs="gap" high="1" xr2:uid="{290006CD-D008-4610-A212-A84A0CFCA6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Student_Summer!B90:K90</xm:f>
              <xm:sqref>P90</xm:sqref>
            </x14:sparkline>
          </x14:sparklines>
        </x14:sparklineGroup>
        <x14:sparklineGroup displayEmptyCellsAs="gap" high="1" xr2:uid="{854E4517-178C-4443-ADDE-0CE6EA227A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Student_Summer!B92:K92</xm:f>
              <xm:sqref>P92</xm:sqref>
            </x14:sparkline>
          </x14:sparklines>
        </x14:sparklineGroup>
        <x14:sparklineGroup displayEmptyCellsAs="gap" high="1" xr2:uid="{3C936747-E61B-40E8-AA66-3A20B3CE0E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Student_Summer!B94:K94</xm:f>
              <xm:sqref>P94</xm:sqref>
            </x14:sparkline>
          </x14:sparklines>
        </x14:sparklineGroup>
        <x14:sparklineGroup displayEmptyCellsAs="gap" high="1" xr2:uid="{27F07F6B-2694-40AE-A1E3-64221FE656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Student_Summer!B96:K96</xm:f>
              <xm:sqref>P96</xm:sqref>
            </x14:sparkline>
          </x14:sparklines>
        </x14:sparklineGroup>
        <x14:sparklineGroup displayEmptyCellsAs="gap" high="1" xr2:uid="{5C5E8A58-5FB5-45A5-A2B0-56F851C154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Student_Summer!B98:K98</xm:f>
              <xm:sqref>P98</xm:sqref>
            </x14:sparkline>
          </x14:sparklines>
        </x14:sparklineGroup>
        <x14:sparklineGroup displayEmptyCellsAs="gap" high="1" xr2:uid="{7EB5CFAB-1D05-42EE-80C8-424909822E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Student_Summer!B100:K100</xm:f>
              <xm:sqref>P100</xm:sqref>
            </x14:sparkline>
          </x14:sparklines>
        </x14:sparklineGroup>
        <x14:sparklineGroup displayEmptyCellsAs="gap" high="1" xr2:uid="{E2AE0411-5358-4B61-9BCD-521F5FE5D4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Student_Summer!B109:K109</xm:f>
              <xm:sqref>P109</xm:sqref>
            </x14:sparkline>
            <x14:sparkline>
              <xm:f>Student_Summer!B110:K110</xm:f>
              <xm:sqref>P110</xm:sqref>
            </x14:sparkline>
            <x14:sparkline>
              <xm:f>Student_Summer!B111:K111</xm:f>
              <xm:sqref>P111</xm:sqref>
            </x14:sparkline>
            <x14:sparkline>
              <xm:f>Student_Summer!B112:K112</xm:f>
              <xm:sqref>P112</xm:sqref>
            </x14:sparkline>
            <x14:sparkline>
              <xm:f>Student_Summer!B113:K113</xm:f>
              <xm:sqref>P113</xm:sqref>
            </x14:sparkline>
            <x14:sparkline>
              <xm:f>Student_Summer!B114:K114</xm:f>
              <xm:sqref>P114</xm:sqref>
            </x14:sparkline>
            <x14:sparkline>
              <xm:f>Student_Summer!B115:K115</xm:f>
              <xm:sqref>P115</xm:sqref>
            </x14:sparkline>
            <x14:sparkline>
              <xm:f>Student_Summer!B116:K116</xm:f>
              <xm:sqref>P116</xm:sqref>
            </x14:sparkline>
            <x14:sparkline>
              <xm:f>Student_Summer!B117:K117</xm:f>
              <xm:sqref>P117</xm:sqref>
            </x14:sparkline>
            <x14:sparkline>
              <xm:f>Student_Summer!B118:K118</xm:f>
              <xm:sqref>P118</xm:sqref>
            </x14:sparkline>
            <x14:sparkline>
              <xm:f>Student_Summer!B119:K119</xm:f>
              <xm:sqref>P119</xm:sqref>
            </x14:sparkline>
            <x14:sparkline>
              <xm:f>Student_Summer!B120:K120</xm:f>
              <xm:sqref>P120</xm:sqref>
            </x14:sparkline>
            <x14:sparkline>
              <xm:f>Student_Summer!B121:K121</xm:f>
              <xm:sqref>P121</xm:sqref>
            </x14:sparkline>
            <x14:sparkline>
              <xm:f>Student_Summer!B122:K122</xm:f>
              <xm:sqref>P122</xm:sqref>
            </x14:sparkline>
            <x14:sparkline>
              <xm:f>Student_Summer!B123:K123</xm:f>
              <xm:sqref>P123</xm:sqref>
            </x14:sparkline>
            <x14:sparkline>
              <xm:f>Student_Summer!B124:K124</xm:f>
              <xm:sqref>P124</xm:sqref>
            </x14:sparkline>
            <x14:sparkline>
              <xm:f>Student_Summer!B125:K125</xm:f>
              <xm:sqref>P125</xm:sqref>
            </x14:sparkline>
            <x14:sparkline>
              <xm:f>Student_Summer!B126:K126</xm:f>
              <xm:sqref>P126</xm:sqref>
            </x14:sparkline>
            <x14:sparkline>
              <xm:f>Student_Summer!B127:K127</xm:f>
              <xm:sqref>P127</xm:sqref>
            </x14:sparkline>
            <x14:sparkline>
              <xm:f>Student_Summer!B128:K128</xm:f>
              <xm:sqref>P128</xm:sqref>
            </x14:sparkline>
            <x14:sparkline>
              <xm:f>Student_Summer!B129:K129</xm:f>
              <xm:sqref>P129</xm:sqref>
            </x14:sparkline>
            <x14:sparkline>
              <xm:f>Student_Summer!B130:K130</xm:f>
              <xm:sqref>P130</xm:sqref>
            </x14:sparkline>
            <x14:sparkline>
              <xm:f>Student_Summer!B131:K131</xm:f>
              <xm:sqref>P131</xm:sqref>
            </x14:sparkline>
            <x14:sparkline>
              <xm:f>Student_Summer!B132:K132</xm:f>
              <xm:sqref>P132</xm:sqref>
            </x14:sparkline>
            <x14:sparkline>
              <xm:f>Student_Summer!B133:K133</xm:f>
              <xm:sqref>P133</xm:sqref>
            </x14:sparkline>
            <x14:sparkline>
              <xm:f>Student_Summer!B134:K134</xm:f>
              <xm:sqref>P134</xm:sqref>
            </x14:sparkline>
            <x14:sparkline>
              <xm:f>Student_Summer!B135:K135</xm:f>
              <xm:sqref>P135</xm:sqref>
            </x14:sparkline>
            <x14:sparkline>
              <xm:f>Student_Summer!B136:K136</xm:f>
              <xm:sqref>P136</xm:sqref>
            </x14:sparkline>
            <x14:sparkline>
              <xm:f>Student_Summer!B137:K137</xm:f>
              <xm:sqref>P137</xm:sqref>
            </x14:sparkline>
            <x14:sparkline>
              <xm:f>Student_Summer!B138:K138</xm:f>
              <xm:sqref>P138</xm:sqref>
            </x14:sparkline>
            <x14:sparkline>
              <xm:f>Student_Summer!B139:K139</xm:f>
              <xm:sqref>P139</xm:sqref>
            </x14:sparkline>
            <x14:sparkline>
              <xm:f>Student_Summer!B140:K140</xm:f>
              <xm:sqref>P140</xm:sqref>
            </x14:sparkline>
            <x14:sparkline>
              <xm:f>Student_Summer!B141:K141</xm:f>
              <xm:sqref>P141</xm:sqref>
            </x14:sparkline>
          </x14:sparklines>
        </x14:sparklineGroup>
        <x14:sparklineGroup displayEmptyCellsAs="gap" high="1" xr2:uid="{C7406945-F024-47A0-969E-0CFDFC78D7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Student_Summer!B172:K172</xm:f>
              <xm:sqref>P172</xm:sqref>
            </x14:sparkline>
            <x14:sparkline>
              <xm:f>Student_Summer!B173:K173</xm:f>
              <xm:sqref>P173</xm:sqref>
            </x14:sparkline>
            <x14:sparkline>
              <xm:f>Student_Summer!B174:K174</xm:f>
              <xm:sqref>P174</xm:sqref>
            </x14:sparkline>
            <x14:sparkline>
              <xm:f>Student_Summer!B175:K175</xm:f>
              <xm:sqref>P175</xm:sqref>
            </x14:sparkline>
          </x14:sparklines>
        </x14:sparklineGroup>
        <x14:sparklineGroup displayEmptyCellsAs="gap" high="1" xr2:uid="{A321894B-66FC-4CBF-ACE3-F2203E0CA2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Student_Summer!B167:K167</xm:f>
              <xm:sqref>P167</xm:sqref>
            </x14:sparkline>
            <x14:sparkline>
              <xm:f>Student_Summer!B168:K168</xm:f>
              <xm:sqref>P168</xm:sqref>
            </x14:sparkline>
            <x14:sparkline>
              <xm:f>Student_Summer!B169:K169</xm:f>
              <xm:sqref>P169</xm:sqref>
            </x14:sparkline>
            <x14:sparkline>
              <xm:f>Student_Summer!B170:K170</xm:f>
              <xm:sqref>P170</xm:sqref>
            </x14:sparkline>
          </x14:sparklines>
        </x14:sparklineGroup>
        <x14:sparklineGroup displayEmptyCellsAs="gap" high="1" xr2:uid="{A9649379-0F8B-4B87-ABCA-154CB63215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Student_Summer!B161:K161</xm:f>
              <xm:sqref>P161</xm:sqref>
            </x14:sparkline>
            <x14:sparkline>
              <xm:f>Student_Summer!B162:K162</xm:f>
              <xm:sqref>P162</xm:sqref>
            </x14:sparkline>
            <x14:sparkline>
              <xm:f>Student_Summer!B163:K163</xm:f>
              <xm:sqref>P163</xm:sqref>
            </x14:sparkline>
            <x14:sparkline>
              <xm:f>Student_Summer!B164:K164</xm:f>
              <xm:sqref>P164</xm:sqref>
            </x14:sparkline>
            <x14:sparkline>
              <xm:f>Student_Summer!B165:K165</xm:f>
              <xm:sqref>P165</xm:sqref>
            </x14:sparkline>
          </x14:sparklines>
        </x14:sparklineGroup>
        <x14:sparklineGroup displayEmptyCellsAs="gap" high="1" xr2:uid="{748F9E1D-3764-431F-9BFA-9EEA96CCA0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Student_Summer!B156:K156</xm:f>
              <xm:sqref>P156</xm:sqref>
            </x14:sparkline>
            <x14:sparkline>
              <xm:f>Student_Summer!B157:K157</xm:f>
              <xm:sqref>P157</xm:sqref>
            </x14:sparkline>
          </x14:sparklines>
        </x14:sparklineGroup>
        <x14:sparklineGroup displayEmptyCellsAs="gap" high="1" xr2:uid="{18D9E716-32C2-4989-859B-630965DA65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Student_Summer!B150:K150</xm:f>
              <xm:sqref>P150</xm:sqref>
            </x14:sparkline>
            <x14:sparkline>
              <xm:f>Student_Summer!B151:K151</xm:f>
              <xm:sqref>P151</xm:sqref>
            </x14:sparkline>
            <x14:sparkline>
              <xm:f>Student_Summer!B152:K152</xm:f>
              <xm:sqref>P152</xm:sqref>
            </x14:sparkline>
            <x14:sparkline>
              <xm:f>Student_Summer!B153:K153</xm:f>
              <xm:sqref>P153</xm:sqref>
            </x14:sparkline>
          </x14:sparklines>
        </x14:sparklineGroup>
        <x14:sparklineGroup displayEmptyCellsAs="gap" high="1" xr2:uid="{E5987FDB-318C-4DDA-9131-1B243CE6EC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Student_Summer!B183:K183</xm:f>
              <xm:sqref>P183</xm:sqref>
            </x14:sparkline>
            <x14:sparkline>
              <xm:f>Student_Summer!B184:K184</xm:f>
              <xm:sqref>P184</xm:sqref>
            </x14:sparkline>
            <x14:sparkline>
              <xm:f>Student_Summer!B185:K185</xm:f>
              <xm:sqref>P185</xm:sqref>
            </x14:sparkline>
            <x14:sparkline>
              <xm:f>Student_Summer!B186:K186</xm:f>
              <xm:sqref>P186</xm:sqref>
            </x14:sparkline>
            <x14:sparkline>
              <xm:f>Student_Summer!B187:K187</xm:f>
              <xm:sqref>P187</xm:sqref>
            </x14:sparkline>
            <x14:sparkline>
              <xm:f>Student_Summer!B188:K188</xm:f>
              <xm:sqref>P188</xm:sqref>
            </x14:sparkline>
            <x14:sparkline>
              <xm:f>Student_Summer!B189:K189</xm:f>
              <xm:sqref>P189</xm:sqref>
            </x14:sparkline>
            <x14:sparkline>
              <xm:f>Student_Summer!B190:K190</xm:f>
              <xm:sqref>P190</xm:sqref>
            </x14:sparkline>
            <x14:sparkline>
              <xm:f>Student_Summer!B191:K191</xm:f>
              <xm:sqref>P191</xm:sqref>
            </x14:sparkline>
            <x14:sparkline>
              <xm:f>Student_Summer!B192:K192</xm:f>
              <xm:sqref>P192</xm:sqref>
            </x14:sparkline>
            <x14:sparkline>
              <xm:f>Student_Summer!B193:K193</xm:f>
              <xm:sqref>P193</xm:sqref>
            </x14:sparkline>
            <x14:sparkline>
              <xm:f>Student_Summer!B194:K194</xm:f>
              <xm:sqref>P194</xm:sqref>
            </x14:sparkline>
          </x14:sparklines>
        </x14:sparklineGroup>
        <x14:sparklineGroup displayEmptyCellsAs="gap" high="1" xr2:uid="{E13AD797-EF1B-4A8D-86C7-6FF73FAA46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Student_Summer!B196:K196</xm:f>
              <xm:sqref>P196</xm:sqref>
            </x14:sparkline>
            <x14:sparkline>
              <xm:f>Student_Summer!B197:K197</xm:f>
              <xm:sqref>P197</xm:sqref>
            </x14:sparkline>
            <x14:sparkline>
              <xm:f>Student_Summer!B198:K198</xm:f>
              <xm:sqref>P198</xm:sqref>
            </x14:sparkline>
            <x14:sparkline>
              <xm:f>Student_Summer!B199:K199</xm:f>
              <xm:sqref>P199</xm:sqref>
            </x14:sparkline>
            <x14:sparkline>
              <xm:f>Student_Summer!B200:K200</xm:f>
              <xm:sqref>P200</xm:sqref>
            </x14:sparkline>
            <x14:sparkline>
              <xm:f>Student_Summer!B201:K201</xm:f>
              <xm:sqref>P201</xm:sqref>
            </x14:sparkline>
            <x14:sparkline>
              <xm:f>Student_Summer!B202:K202</xm:f>
              <xm:sqref>P202</xm:sqref>
            </x14:sparkline>
            <x14:sparkline>
              <xm:f>Student_Summer!B203:K203</xm:f>
              <xm:sqref>P203</xm:sqref>
            </x14:sparkline>
            <x14:sparkline>
              <xm:f>Student_Summer!B204:K204</xm:f>
              <xm:sqref>P204</xm:sqref>
            </x14:sparkline>
            <x14:sparkline>
              <xm:f>Student_Summer!B205:K205</xm:f>
              <xm:sqref>P205</xm:sqref>
            </x14:sparkline>
            <x14:sparkline>
              <xm:f>Student_Summer!B206:K206</xm:f>
              <xm:sqref>P206</xm:sqref>
            </x14:sparkline>
          </x14:sparklines>
        </x14:sparklineGroup>
        <x14:sparklineGroup displayEmptyCellsAs="gap" high="1" xr2:uid="{1F25D9A2-AC51-4AD4-9FE3-95FABF2930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Student_Summer!B213:K213</xm:f>
              <xm:sqref>P213</xm:sqref>
            </x14:sparkline>
            <x14:sparkline>
              <xm:f>Student_Summer!B214:K214</xm:f>
              <xm:sqref>P214</xm:sqref>
            </x14:sparkline>
            <x14:sparkline>
              <xm:f>Student_Summer!B215:K215</xm:f>
              <xm:sqref>P215</xm:sqref>
            </x14:sparkline>
            <x14:sparkline>
              <xm:f>Student_Summer!B216:K216</xm:f>
              <xm:sqref>P216</xm:sqref>
            </x14:sparkline>
            <x14:sparkline>
              <xm:f>Student_Summer!B217:K217</xm:f>
              <xm:sqref>P217</xm:sqref>
            </x14:sparkline>
            <x14:sparkline>
              <xm:f>Student_Summer!B218:K218</xm:f>
              <xm:sqref>P218</xm:sqref>
            </x14:sparkline>
            <x14:sparkline>
              <xm:f>Student_Summer!B219:K219</xm:f>
              <xm:sqref>P219</xm:sqref>
            </x14:sparkline>
            <x14:sparkline>
              <xm:f>Student_Summer!B220:K220</xm:f>
              <xm:sqref>P220</xm:sqref>
            </x14:sparkline>
            <x14:sparkline>
              <xm:f>Student_Summer!B221:K221</xm:f>
              <xm:sqref>P221</xm:sqref>
            </x14:sparkline>
            <x14:sparkline>
              <xm:f>Student_Summer!B222:K222</xm:f>
              <xm:sqref>P222</xm:sqref>
            </x14:sparkline>
            <x14:sparkline>
              <xm:f>Student_Summer!B223:K223</xm:f>
              <xm:sqref>P223</xm:sqref>
            </x14:sparkline>
            <x14:sparkline>
              <xm:f>Student_Summer!B224:K224</xm:f>
              <xm:sqref>P224</xm:sqref>
            </x14:sparkline>
          </x14:sparklines>
        </x14:sparklineGroup>
        <x14:sparklineGroup displayEmptyCellsAs="gap" high="1" xr2:uid="{A52A7638-603A-4585-8842-CF69E1FFBF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Student_Summer!B226:K226</xm:f>
              <xm:sqref>P226</xm:sqref>
            </x14:sparkline>
            <x14:sparkline>
              <xm:f>Student_Summer!B227:K227</xm:f>
              <xm:sqref>P227</xm:sqref>
            </x14:sparkline>
            <x14:sparkline>
              <xm:f>Student_Summer!B228:K228</xm:f>
              <xm:sqref>P228</xm:sqref>
            </x14:sparkline>
            <x14:sparkline>
              <xm:f>Student_Summer!B229:K229</xm:f>
              <xm:sqref>P229</xm:sqref>
            </x14:sparkline>
            <x14:sparkline>
              <xm:f>Student_Summer!B230:K230</xm:f>
              <xm:sqref>P230</xm:sqref>
            </x14:sparkline>
            <x14:sparkline>
              <xm:f>Student_Summer!B231:K231</xm:f>
              <xm:sqref>P231</xm:sqref>
            </x14:sparkline>
            <x14:sparkline>
              <xm:f>Student_Summer!B232:K232</xm:f>
              <xm:sqref>P232</xm:sqref>
            </x14:sparkline>
            <x14:sparkline>
              <xm:f>Student_Summer!B233:K233</xm:f>
              <xm:sqref>P233</xm:sqref>
            </x14:sparkline>
            <x14:sparkline>
              <xm:f>Student_Summer!B234:K234</xm:f>
              <xm:sqref>P234</xm:sqref>
            </x14:sparkline>
            <x14:sparkline>
              <xm:f>Student_Summer!B235:K235</xm:f>
              <xm:sqref>P235</xm:sqref>
            </x14:sparkline>
            <x14:sparkline>
              <xm:f>Student_Summer!B236:K236</xm:f>
              <xm:sqref>P236</xm:sqref>
            </x14:sparkline>
          </x14:sparklines>
        </x14:sparklineGroup>
        <x14:sparklineGroup displayEmptyCellsAs="gap" high="1" xr2:uid="{D22558D7-755A-4DD1-80C1-3575744283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Student_Summer!B244:K244</xm:f>
              <xm:sqref>P244</xm:sqref>
            </x14:sparkline>
            <x14:sparkline>
              <xm:f>Student_Summer!B245:K245</xm:f>
              <xm:sqref>P245</xm:sqref>
            </x14:sparkline>
            <x14:sparkline>
              <xm:f>Student_Summer!B246:K246</xm:f>
              <xm:sqref>P246</xm:sqref>
            </x14:sparkline>
            <x14:sparkline>
              <xm:f>Student_Summer!B247:K247</xm:f>
              <xm:sqref>P247</xm:sqref>
            </x14:sparkline>
            <x14:sparkline>
              <xm:f>Student_Summer!B248:K248</xm:f>
              <xm:sqref>P248</xm:sqref>
            </x14:sparkline>
            <x14:sparkline>
              <xm:f>Student_Summer!B249:K249</xm:f>
              <xm:sqref>P249</xm:sqref>
            </x14:sparkline>
            <x14:sparkline>
              <xm:f>Student_Summer!B250:K250</xm:f>
              <xm:sqref>P250</xm:sqref>
            </x14:sparkline>
            <x14:sparkline>
              <xm:f>Student_Summer!B251:K251</xm:f>
              <xm:sqref>P251</xm:sqref>
            </x14:sparkline>
            <x14:sparkline>
              <xm:f>Student_Summer!B252:K252</xm:f>
              <xm:sqref>P252</xm:sqref>
            </x14:sparkline>
            <x14:sparkline>
              <xm:f>Student_Summer!B253:K253</xm:f>
              <xm:sqref>P253</xm:sqref>
            </x14:sparkline>
            <x14:sparkline>
              <xm:f>Student_Summer!B254:K254</xm:f>
              <xm:sqref>P254</xm:sqref>
            </x14:sparkline>
          </x14:sparklines>
        </x14:sparklineGroup>
        <x14:sparklineGroup displayEmptyCellsAs="gap" high="1" xr2:uid="{20C56F39-9A57-4092-9214-10E26E3018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Student_Summer!B256:K256</xm:f>
              <xm:sqref>P256</xm:sqref>
            </x14:sparkline>
            <x14:sparkline>
              <xm:f>Student_Summer!B257:K257</xm:f>
              <xm:sqref>P257</xm:sqref>
            </x14:sparkline>
            <x14:sparkline>
              <xm:f>Student_Summer!B258:K258</xm:f>
              <xm:sqref>P258</xm:sqref>
            </x14:sparkline>
            <x14:sparkline>
              <xm:f>Student_Summer!B259:K259</xm:f>
              <xm:sqref>P259</xm:sqref>
            </x14:sparkline>
            <x14:sparkline>
              <xm:f>Student_Summer!B260:K260</xm:f>
              <xm:sqref>P260</xm:sqref>
            </x14:sparkline>
            <x14:sparkline>
              <xm:f>Student_Summer!B261:K261</xm:f>
              <xm:sqref>P261</xm:sqref>
            </x14:sparkline>
            <x14:sparkline>
              <xm:f>Student_Summer!B262:K262</xm:f>
              <xm:sqref>P262</xm:sqref>
            </x14:sparkline>
            <x14:sparkline>
              <xm:f>Student_Summer!B263:K263</xm:f>
              <xm:sqref>P263</xm:sqref>
            </x14:sparkline>
            <x14:sparkline>
              <xm:f>Student_Summer!B264:K264</xm:f>
              <xm:sqref>P264</xm:sqref>
            </x14:sparkline>
            <x14:sparkline>
              <xm:f>Student_Summer!B265:K265</xm:f>
              <xm:sqref>P265</xm:sqref>
            </x14:sparkline>
          </x14:sparklines>
        </x14:sparklineGroup>
        <x14:sparklineGroup displayEmptyCellsAs="gap" high="1" xr2:uid="{8958A058-1B8E-45D3-9D16-8D9D96DCEC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Student_Summer!B272:K272</xm:f>
              <xm:sqref>P272</xm:sqref>
            </x14:sparkline>
            <x14:sparkline>
              <xm:f>Student_Summer!B273:K273</xm:f>
              <xm:sqref>P273</xm:sqref>
            </x14:sparkline>
            <x14:sparkline>
              <xm:f>Student_Summer!B274:K274</xm:f>
              <xm:sqref>P274</xm:sqref>
            </x14:sparkline>
            <x14:sparkline>
              <xm:f>Student_Summer!B275:K275</xm:f>
              <xm:sqref>P275</xm:sqref>
            </x14:sparkline>
            <x14:sparkline>
              <xm:f>Student_Summer!B276:K276</xm:f>
              <xm:sqref>P276</xm:sqref>
            </x14:sparkline>
            <x14:sparkline>
              <xm:f>Student_Summer!B277:K277</xm:f>
              <xm:sqref>P277</xm:sqref>
            </x14:sparkline>
            <x14:sparkline>
              <xm:f>Student_Summer!B278:K278</xm:f>
              <xm:sqref>P278</xm:sqref>
            </x14:sparkline>
            <x14:sparkline>
              <xm:f>Student_Summer!B279:K279</xm:f>
              <xm:sqref>P279</xm:sqref>
            </x14:sparkline>
            <x14:sparkline>
              <xm:f>Student_Summer!B280:K280</xm:f>
              <xm:sqref>P280</xm:sqref>
            </x14:sparkline>
            <x14:sparkline>
              <xm:f>Student_Summer!B281:K281</xm:f>
              <xm:sqref>P281</xm:sqref>
            </x14:sparkline>
            <x14:sparkline>
              <xm:f>Student_Summer!B282:K282</xm:f>
              <xm:sqref>P282</xm:sqref>
            </x14:sparkline>
          </x14:sparklines>
        </x14:sparklineGroup>
        <x14:sparklineGroup displayEmptyCellsAs="gap" high="1" xr2:uid="{DC523A06-8721-44DF-9FB0-D73BB11EDD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Student_Summer!B301:K301</xm:f>
              <xm:sqref>P301</xm:sqref>
            </x14:sparkline>
            <x14:sparkline>
              <xm:f>Student_Summer!B302:K302</xm:f>
              <xm:sqref>P302</xm:sqref>
            </x14:sparkline>
            <x14:sparkline>
              <xm:f>Student_Summer!B303:K303</xm:f>
              <xm:sqref>P303</xm:sqref>
            </x14:sparkline>
            <x14:sparkline>
              <xm:f>Student_Summer!B304:K304</xm:f>
              <xm:sqref>P304</xm:sqref>
            </x14:sparkline>
            <x14:sparkline>
              <xm:f>Student_Summer!B305:K305</xm:f>
              <xm:sqref>P305</xm:sqref>
            </x14:sparkline>
            <x14:sparkline>
              <xm:f>Student_Summer!B306:K306</xm:f>
              <xm:sqref>P306</xm:sqref>
            </x14:sparkline>
            <x14:sparkline>
              <xm:f>Student_Summer!B307:K307</xm:f>
              <xm:sqref>P307</xm:sqref>
            </x14:sparkline>
            <x14:sparkline>
              <xm:f>Student_Summer!B308:K308</xm:f>
              <xm:sqref>P308</xm:sqref>
            </x14:sparkline>
            <x14:sparkline>
              <xm:f>Student_Summer!B309:K309</xm:f>
              <xm:sqref>P309</xm:sqref>
            </x14:sparkline>
            <x14:sparkline>
              <xm:f>Student_Summer!B310:K310</xm:f>
              <xm:sqref>P310</xm:sqref>
            </x14:sparkline>
            <x14:sparkline>
              <xm:f>Student_Summer!B311:K311</xm:f>
              <xm:sqref>P311</xm:sqref>
            </x14:sparkline>
          </x14:sparklines>
        </x14:sparklineGroup>
        <x14:sparklineGroup displayEmptyCellsAs="gap" high="1" xr2:uid="{1D00E52A-627E-4F8A-BD83-48AA85B5D4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Student_Summer!B313:K313</xm:f>
              <xm:sqref>P313</xm:sqref>
            </x14:sparkline>
            <x14:sparkline>
              <xm:f>Student_Summer!B314:K314</xm:f>
              <xm:sqref>P314</xm:sqref>
            </x14:sparkline>
            <x14:sparkline>
              <xm:f>Student_Summer!B315:K315</xm:f>
              <xm:sqref>P315</xm:sqref>
            </x14:sparkline>
            <x14:sparkline>
              <xm:f>Student_Summer!B316:K316</xm:f>
              <xm:sqref>P316</xm:sqref>
            </x14:sparkline>
            <x14:sparkline>
              <xm:f>Student_Summer!B317:K317</xm:f>
              <xm:sqref>P317</xm:sqref>
            </x14:sparkline>
            <x14:sparkline>
              <xm:f>Student_Summer!B318:K318</xm:f>
              <xm:sqref>P318</xm:sqref>
            </x14:sparkline>
            <x14:sparkline>
              <xm:f>Student_Summer!B319:K319</xm:f>
              <xm:sqref>P319</xm:sqref>
            </x14:sparkline>
            <x14:sparkline>
              <xm:f>Student_Summer!B320:K320</xm:f>
              <xm:sqref>P320</xm:sqref>
            </x14:sparkline>
            <x14:sparkline>
              <xm:f>Student_Summer!B321:K321</xm:f>
              <xm:sqref>P321</xm:sqref>
            </x14:sparkline>
            <x14:sparkline>
              <xm:f>Student_Summer!B322:K322</xm:f>
              <xm:sqref>P322</xm:sqref>
            </x14:sparkline>
          </x14:sparklines>
        </x14:sparklineGroup>
        <x14:sparklineGroup displayEmptyCellsAs="gap" high="1" xr2:uid="{5F254324-7864-4BD2-AB1A-B3390B160C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Student_Summer!B329:K329</xm:f>
              <xm:sqref>P329</xm:sqref>
            </x14:sparkline>
            <x14:sparkline>
              <xm:f>Student_Summer!B330:K330</xm:f>
              <xm:sqref>P330</xm:sqref>
            </x14:sparkline>
            <x14:sparkline>
              <xm:f>Student_Summer!B331:K331</xm:f>
              <xm:sqref>P331</xm:sqref>
            </x14:sparkline>
            <x14:sparkline>
              <xm:f>Student_Summer!B332:K332</xm:f>
              <xm:sqref>P332</xm:sqref>
            </x14:sparkline>
            <x14:sparkline>
              <xm:f>Student_Summer!B333:K333</xm:f>
              <xm:sqref>P333</xm:sqref>
            </x14:sparkline>
            <x14:sparkline>
              <xm:f>Student_Summer!B334:K334</xm:f>
              <xm:sqref>P334</xm:sqref>
            </x14:sparkline>
            <x14:sparkline>
              <xm:f>Student_Summer!B335:K335</xm:f>
              <xm:sqref>P335</xm:sqref>
            </x14:sparkline>
            <x14:sparkline>
              <xm:f>Student_Summer!B336:K336</xm:f>
              <xm:sqref>P336</xm:sqref>
            </x14:sparkline>
            <x14:sparkline>
              <xm:f>Student_Summer!B337:K337</xm:f>
              <xm:sqref>P337</xm:sqref>
            </x14:sparkline>
            <x14:sparkline>
              <xm:f>Student_Summer!B338:K338</xm:f>
              <xm:sqref>P338</xm:sqref>
            </x14:sparkline>
            <x14:sparkline>
              <xm:f>Student_Summer!B339:K339</xm:f>
              <xm:sqref>P339</xm:sqref>
            </x14:sparkline>
          </x14:sparklines>
        </x14:sparklineGroup>
        <x14:sparklineGroup displayEmptyCellsAs="gap" high="1" xr2:uid="{8B459C41-9D1A-4FF2-8ADF-AC4C77B26A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Student_Summer!B341:K341</xm:f>
              <xm:sqref>P341</xm:sqref>
            </x14:sparkline>
            <x14:sparkline>
              <xm:f>Student_Summer!B342:K342</xm:f>
              <xm:sqref>P342</xm:sqref>
            </x14:sparkline>
            <x14:sparkline>
              <xm:f>Student_Summer!B343:K343</xm:f>
              <xm:sqref>P343</xm:sqref>
            </x14:sparkline>
            <x14:sparkline>
              <xm:f>Student_Summer!B344:K344</xm:f>
              <xm:sqref>P344</xm:sqref>
            </x14:sparkline>
            <x14:sparkline>
              <xm:f>Student_Summer!B345:K345</xm:f>
              <xm:sqref>P345</xm:sqref>
            </x14:sparkline>
            <x14:sparkline>
              <xm:f>Student_Summer!B346:K346</xm:f>
              <xm:sqref>P346</xm:sqref>
            </x14:sparkline>
            <x14:sparkline>
              <xm:f>Student_Summer!B347:K347</xm:f>
              <xm:sqref>P347</xm:sqref>
            </x14:sparkline>
            <x14:sparkline>
              <xm:f>Student_Summer!B348:K348</xm:f>
              <xm:sqref>P348</xm:sqref>
            </x14:sparkline>
            <x14:sparkline>
              <xm:f>Student_Summer!B349:K349</xm:f>
              <xm:sqref>P349</xm:sqref>
            </x14:sparkline>
            <x14:sparkline>
              <xm:f>Student_Summer!B350:K350</xm:f>
              <xm:sqref>P350</xm:sqref>
            </x14:sparkline>
          </x14:sparklines>
        </x14:sparklineGroup>
        <x14:sparklineGroup displayEmptyCellsAs="gap" high="1" xr2:uid="{7BE8C9BF-481B-4D6B-8043-0EBDA51892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Student_Summer!B357:K357</xm:f>
              <xm:sqref>P357</xm:sqref>
            </x14:sparkline>
            <x14:sparkline>
              <xm:f>Student_Summer!B358:K358</xm:f>
              <xm:sqref>P358</xm:sqref>
            </x14:sparkline>
          </x14:sparklines>
        </x14:sparklineGroup>
        <x14:sparklineGroup displayEmptyCellsAs="gap" high="1" xr2:uid="{4CA913D8-B2D3-47B8-808F-22CAA85517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Student_Summer!B360:K360</xm:f>
              <xm:sqref>P360</xm:sqref>
            </x14:sparkline>
            <x14:sparkline>
              <xm:f>Student_Summer!B361:K361</xm:f>
              <xm:sqref>P361</xm:sqref>
            </x14:sparkline>
            <x14:sparkline>
              <xm:f>Student_Summer!B362:K362</xm:f>
              <xm:sqref>P362</xm:sqref>
            </x14:sparkline>
            <x14:sparkline>
              <xm:f>Student_Summer!B363:K363</xm:f>
              <xm:sqref>P363</xm:sqref>
            </x14:sparkline>
            <x14:sparkline>
              <xm:f>Student_Summer!B364:K364</xm:f>
              <xm:sqref>P364</xm:sqref>
            </x14:sparkline>
            <x14:sparkline>
              <xm:f>Student_Summer!B365:K365</xm:f>
              <xm:sqref>P365</xm:sqref>
            </x14:sparkline>
          </x14:sparklines>
        </x14:sparklineGroup>
        <x14:sparklineGroup displayEmptyCellsAs="gap" high="1" xr2:uid="{CEFEBE9D-D4D3-4084-8F32-9AE6B18755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Student_Summer!B367:K367</xm:f>
              <xm:sqref>P367</xm:sqref>
            </x14:sparkline>
            <x14:sparkline>
              <xm:f>Student_Summer!B368:K368</xm:f>
              <xm:sqref>P368</xm:sqref>
            </x14:sparkline>
            <x14:sparkline>
              <xm:f>Student_Summer!B369:K369</xm:f>
              <xm:sqref>P369</xm:sqref>
            </x14:sparkline>
            <x14:sparkline>
              <xm:f>Student_Summer!B370:K370</xm:f>
              <xm:sqref>P370</xm:sqref>
            </x14:sparkline>
            <x14:sparkline>
              <xm:f>Student_Summer!B371:K371</xm:f>
              <xm:sqref>P371</xm:sqref>
            </x14:sparkline>
            <x14:sparkline>
              <xm:f>Student_Summer!B372:K372</xm:f>
              <xm:sqref>P372</xm:sqref>
            </x14:sparkline>
          </x14:sparklines>
        </x14:sparklineGroup>
        <x14:sparklineGroup displayEmptyCellsAs="gap" high="1" xr2:uid="{EF924A0E-8557-4E5C-9F35-2A313CC56E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Student_Summer!B375:K375</xm:f>
              <xm:sqref>P375</xm:sqref>
            </x14:sparkline>
            <x14:sparkline>
              <xm:f>Student_Summer!B376:K376</xm:f>
              <xm:sqref>P376</xm:sqref>
            </x14:sparkline>
          </x14:sparklines>
        </x14:sparklineGroup>
        <x14:sparklineGroup displayEmptyCellsAs="gap" high="1" xr2:uid="{402846FD-119B-416B-8146-1AF53E7A72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Student_Summer!B380:K380</xm:f>
              <xm:sqref>P380</xm:sqref>
            </x14:sparkline>
            <x14:sparkline>
              <xm:f>Student_Summer!B381:K381</xm:f>
              <xm:sqref>P381</xm:sqref>
            </x14:sparkline>
            <x14:sparkline>
              <xm:f>Student_Summer!B382:K382</xm:f>
              <xm:sqref>P382</xm:sqref>
            </x14:sparkline>
            <x14:sparkline>
              <xm:f>Student_Summer!B383:K383</xm:f>
              <xm:sqref>P383</xm:sqref>
            </x14:sparkline>
          </x14:sparklines>
        </x14:sparklineGroup>
        <x14:sparklineGroup displayEmptyCellsAs="gap" high="1" xr2:uid="{B3CF0C36-00A3-4DE6-88F5-C3973F8FA2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Student_Summer!B391:K391</xm:f>
              <xm:sqref>P391</xm:sqref>
            </x14:sparkline>
          </x14:sparklines>
        </x14:sparklineGroup>
        <x14:sparklineGroup displayEmptyCellsAs="gap" high="1" xr2:uid="{A4722DD0-1467-4A5A-8693-D1593C2DD0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Student_Summer!B393:K393</xm:f>
              <xm:sqref>P393</xm:sqref>
            </x14:sparkline>
          </x14:sparklines>
        </x14:sparklineGroup>
        <x14:sparklineGroup displayEmptyCellsAs="gap" high="1" xr2:uid="{25ADC326-2663-4C65-BB13-F51B48B222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Student_Summer!B395:K395</xm:f>
              <xm:sqref>P395</xm:sqref>
            </x14:sparkline>
          </x14:sparklines>
        </x14:sparklineGroup>
        <x14:sparklineGroup displayEmptyCellsAs="gap" high="1" xr2:uid="{42EFC5FE-B6CB-4573-BAB3-76884F35E9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Student_Summer!B397:K397</xm:f>
              <xm:sqref>P397</xm:sqref>
            </x14:sparkline>
          </x14:sparklines>
        </x14:sparklineGroup>
        <x14:sparklineGroup displayEmptyCellsAs="gap" high="1" xr2:uid="{309F49F8-6E7D-468A-8E3B-9B58C16668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Student_Summer!B399:K399</xm:f>
              <xm:sqref>P399</xm:sqref>
            </x14:sparkline>
          </x14:sparklines>
        </x14:sparklineGroup>
        <x14:sparklineGroup displayEmptyCellsAs="gap" high="1" xr2:uid="{2011B435-2B27-40A6-B06C-8D9B9E9516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Student_Summer!B401:K401</xm:f>
              <xm:sqref>P401</xm:sqref>
            </x14:sparkline>
          </x14:sparklines>
        </x14:sparklineGroup>
        <x14:sparklineGroup displayEmptyCellsAs="gap" high="1" xr2:uid="{44D4844C-0A0B-4921-BE20-7BB6EAE19B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Student_Summer!B403:K403</xm:f>
              <xm:sqref>P403</xm:sqref>
            </x14:sparkline>
          </x14:sparklines>
        </x14:sparklineGroup>
        <x14:sparklineGroup displayEmptyCellsAs="gap" high="1" xr2:uid="{895EFCA8-02C1-41A5-9E01-2ED007602C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Student_Summer!B405:K405</xm:f>
              <xm:sqref>P405</xm:sqref>
            </x14:sparkline>
          </x14:sparklines>
        </x14:sparklineGroup>
        <x14:sparklineGroup displayEmptyCellsAs="gap" high="1" xr2:uid="{BBA39884-5CBB-4D37-AC90-C7FC57CAEC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Student_Summer!B407:K407</xm:f>
              <xm:sqref>P407</xm:sqref>
            </x14:sparkline>
          </x14:sparklines>
        </x14:sparklineGroup>
        <x14:sparklineGroup displayEmptyCellsAs="gap" high="1" xr2:uid="{04ABBE4C-B061-4BCE-A98A-DE21073DF0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Student_Summer!B409:K409</xm:f>
              <xm:sqref>P409</xm:sqref>
            </x14:sparkline>
          </x14:sparklines>
        </x14:sparklineGroup>
        <x14:sparklineGroup displayEmptyCellsAs="gap" high="1" xr2:uid="{523549AA-45D1-4A4F-8BEF-774615F4CF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Student_Summer!B411:K411</xm:f>
              <xm:sqref>P411</xm:sqref>
            </x14:sparkline>
          </x14:sparklines>
        </x14:sparklineGroup>
        <x14:sparklineGroup displayEmptyCellsAs="gap" high="1" xr2:uid="{A7078465-D240-4DAA-8FA1-F74BDEBADE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Student_Summer!B417:K417</xm:f>
              <xm:sqref>P417</xm:sqref>
            </x14:sparkline>
            <x14:sparkline>
              <xm:f>Student_Summer!B418:K418</xm:f>
              <xm:sqref>P418</xm:sqref>
            </x14:sparkline>
          </x14:sparklines>
        </x14:sparklineGroup>
        <x14:sparklineGroup displayEmptyCellsAs="gap" high="1" xr2:uid="{5963307C-EEA6-46CF-8C5E-5B3100455B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Student_Summer!B420:K420</xm:f>
              <xm:sqref>P420</xm:sqref>
            </x14:sparkline>
            <x14:sparkline>
              <xm:f>Student_Summer!B421:K421</xm:f>
              <xm:sqref>P421</xm:sqref>
            </x14:sparkline>
            <x14:sparkline>
              <xm:f>Student_Summer!B422:K422</xm:f>
              <xm:sqref>P422</xm:sqref>
            </x14:sparkline>
            <x14:sparkline>
              <xm:f>Student_Summer!B423:K423</xm:f>
              <xm:sqref>P423</xm:sqref>
            </x14:sparkline>
            <x14:sparkline>
              <xm:f>Student_Summer!B424:K424</xm:f>
              <xm:sqref>P424</xm:sqref>
            </x14:sparkline>
            <x14:sparkline>
              <xm:f>Student_Summer!B425:K425</xm:f>
              <xm:sqref>P425</xm:sqref>
            </x14:sparkline>
            <x14:sparkline>
              <xm:f>Student_Summer!B426:K426</xm:f>
              <xm:sqref>P426</xm:sqref>
            </x14:sparkline>
            <x14:sparkline>
              <xm:f>Student_Summer!B427:K427</xm:f>
              <xm:sqref>P427</xm:sqref>
            </x14:sparkline>
            <x14:sparkline>
              <xm:f>Student_Summer!B428:K428</xm:f>
              <xm:sqref>P428</xm:sqref>
            </x14:sparkline>
            <x14:sparkline>
              <xm:f>Student_Summer!B429:K429</xm:f>
              <xm:sqref>P429</xm:sqref>
            </x14:sparkline>
          </x14:sparklines>
        </x14:sparklineGroup>
        <x14:sparklineGroup displayEmptyCellsAs="gap" high="1" xr2:uid="{8F14FEE7-0194-4AAD-9F29-8329E55AF2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Student_Summer!B438:K438</xm:f>
              <xm:sqref>P438</xm:sqref>
            </x14:sparkline>
            <x14:sparkline>
              <xm:f>Student_Summer!B439:K439</xm:f>
              <xm:sqref>P439</xm:sqref>
            </x14:sparkline>
            <x14:sparkline>
              <xm:f>Student_Summer!B440:K440</xm:f>
              <xm:sqref>P440</xm:sqref>
            </x14:sparkline>
            <x14:sparkline>
              <xm:f>Student_Summer!B441:K441</xm:f>
              <xm:sqref>P441</xm:sqref>
            </x14:sparkline>
            <x14:sparkline>
              <xm:f>Student_Summer!B442:K442</xm:f>
              <xm:sqref>P442</xm:sqref>
            </x14:sparkline>
            <x14:sparkline>
              <xm:f>Student_Summer!B443:K443</xm:f>
              <xm:sqref>P443</xm:sqref>
            </x14:sparkline>
            <x14:sparkline>
              <xm:f>Student_Summer!B444:K444</xm:f>
              <xm:sqref>P444</xm:sqref>
            </x14:sparkline>
            <x14:sparkline>
              <xm:f>Student_Summer!B445:K445</xm:f>
              <xm:sqref>P445</xm:sqref>
            </x14:sparkline>
            <x14:sparkline>
              <xm:f>Student_Summer!B446:K446</xm:f>
              <xm:sqref>P446</xm:sqref>
            </x14:sparkline>
            <x14:sparkline>
              <xm:f>Student_Summer!B447:K447</xm:f>
              <xm:sqref>P447</xm:sqref>
            </x14:sparkline>
          </x14:sparklines>
        </x14:sparklineGroup>
        <x14:sparklineGroup displayEmptyCellsAs="gap" high="1" xr2:uid="{96FF2704-CF32-4F3B-B7E1-879D43D226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Student_Summer!B449:K449</xm:f>
              <xm:sqref>P449</xm:sqref>
            </x14:sparkline>
            <x14:sparkline>
              <xm:f>Student_Summer!B450:K450</xm:f>
              <xm:sqref>P450</xm:sqref>
            </x14:sparkline>
            <x14:sparkline>
              <xm:f>Student_Summer!B451:K451</xm:f>
              <xm:sqref>P451</xm:sqref>
            </x14:sparkline>
            <x14:sparkline>
              <xm:f>Student_Summer!B452:K452</xm:f>
              <xm:sqref>P452</xm:sqref>
            </x14:sparkline>
            <x14:sparkline>
              <xm:f>Student_Summer!B453:K453</xm:f>
              <xm:sqref>P453</xm:sqref>
            </x14:sparkline>
            <x14:sparkline>
              <xm:f>Student_Summer!B454:K454</xm:f>
              <xm:sqref>P454</xm:sqref>
            </x14:sparkline>
            <x14:sparkline>
              <xm:f>Student_Summer!B455:K455</xm:f>
              <xm:sqref>P455</xm:sqref>
            </x14:sparkline>
            <x14:sparkline>
              <xm:f>Student_Summer!B456:K456</xm:f>
              <xm:sqref>P456</xm:sqref>
            </x14:sparkline>
            <x14:sparkline>
              <xm:f>Student_Summer!B457:K457</xm:f>
              <xm:sqref>P457</xm:sqref>
            </x14:sparkline>
          </x14:sparklines>
        </x14:sparklineGroup>
        <x14:sparklineGroup displayEmptyCellsAs="gap" high="1" xr2:uid="{4B37F1F1-9146-4B18-A9FF-5B21C78A26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Student_Summer!B459:K459</xm:f>
              <xm:sqref>P459</xm:sqref>
            </x14:sparkline>
            <x14:sparkline>
              <xm:f>Student_Summer!B460:K460</xm:f>
              <xm:sqref>P460</xm:sqref>
            </x14:sparkline>
            <x14:sparkline>
              <xm:f>Student_Summer!B461:K461</xm:f>
              <xm:sqref>P461</xm:sqref>
            </x14:sparkline>
            <x14:sparkline>
              <xm:f>Student_Summer!B462:K462</xm:f>
              <xm:sqref>P462</xm:sqref>
            </x14:sparkline>
            <x14:sparkline>
              <xm:f>Student_Summer!B463:K463</xm:f>
              <xm:sqref>P463</xm:sqref>
            </x14:sparkline>
            <x14:sparkline>
              <xm:f>Student_Summer!B464:K464</xm:f>
              <xm:sqref>P464</xm:sqref>
            </x14:sparkline>
            <x14:sparkline>
              <xm:f>Student_Summer!B465:K465</xm:f>
              <xm:sqref>P465</xm:sqref>
            </x14:sparkline>
            <x14:sparkline>
              <xm:f>Student_Summer!B466:K466</xm:f>
              <xm:sqref>P466</xm:sqref>
            </x14:sparkline>
            <x14:sparkline>
              <xm:f>Student_Summer!B467:K467</xm:f>
              <xm:sqref>P467</xm:sqref>
            </x14:sparkline>
            <x14:sparkline>
              <xm:f>Student_Summer!B468:K468</xm:f>
              <xm:sqref>P468</xm:sqref>
            </x14:sparkline>
          </x14:sparklines>
        </x14:sparklineGroup>
        <x14:sparklineGroup displayEmptyCellsAs="gap" high="1" xr2:uid="{6686DC31-A1CB-40CD-BB81-8FCFDE9E47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Student_Summer!B470:K470</xm:f>
              <xm:sqref>P470</xm:sqref>
            </x14:sparkline>
            <x14:sparkline>
              <xm:f>Student_Summer!B471:K471</xm:f>
              <xm:sqref>P471</xm:sqref>
            </x14:sparkline>
            <x14:sparkline>
              <xm:f>Student_Summer!B472:K472</xm:f>
              <xm:sqref>P472</xm:sqref>
            </x14:sparkline>
            <x14:sparkline>
              <xm:f>Student_Summer!B473:K473</xm:f>
              <xm:sqref>P473</xm:sqref>
            </x14:sparkline>
            <x14:sparkline>
              <xm:f>Student_Summer!B474:K474</xm:f>
              <xm:sqref>P474</xm:sqref>
            </x14:sparkline>
            <x14:sparkline>
              <xm:f>Student_Summer!B475:K475</xm:f>
              <xm:sqref>P475</xm:sqref>
            </x14:sparkline>
            <x14:sparkline>
              <xm:f>Student_Summer!B476:K476</xm:f>
              <xm:sqref>P476</xm:sqref>
            </x14:sparkline>
            <x14:sparkline>
              <xm:f>Student_Summer!B477:K477</xm:f>
              <xm:sqref>P477</xm:sqref>
            </x14:sparkline>
            <x14:sparkline>
              <xm:f>Student_Summer!B478:K478</xm:f>
              <xm:sqref>P478</xm:sqref>
            </x14:sparkline>
          </x14:sparklines>
        </x14:sparklineGroup>
        <x14:sparklineGroup displayEmptyCellsAs="gap" high="1" xr2:uid="{F304C8B4-51CA-42D8-B403-7C88599958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Student_Summer!B485:K485</xm:f>
              <xm:sqref>P485</xm:sqref>
            </x14:sparkline>
            <x14:sparkline>
              <xm:f>Student_Summer!B486:K486</xm:f>
              <xm:sqref>P486</xm:sqref>
            </x14:sparkline>
            <x14:sparkline>
              <xm:f>Student_Summer!B487:K487</xm:f>
              <xm:sqref>P487</xm:sqref>
            </x14:sparkline>
            <x14:sparkline>
              <xm:f>Student_Summer!B488:K488</xm:f>
              <xm:sqref>P488</xm:sqref>
            </x14:sparkline>
            <x14:sparkline>
              <xm:f>Student_Summer!B489:K489</xm:f>
              <xm:sqref>P489</xm:sqref>
            </x14:sparkline>
            <x14:sparkline>
              <xm:f>Student_Summer!B490:K490</xm:f>
              <xm:sqref>P490</xm:sqref>
            </x14:sparkline>
            <x14:sparkline>
              <xm:f>Student_Summer!B491:K491</xm:f>
              <xm:sqref>P491</xm:sqref>
            </x14:sparkline>
            <x14:sparkline>
              <xm:f>Student_Summer!B492:K492</xm:f>
              <xm:sqref>P492</xm:sqref>
            </x14:sparkline>
            <x14:sparkline>
              <xm:f>Student_Summer!B493:K493</xm:f>
              <xm:sqref>P493</xm:sqref>
            </x14:sparkline>
            <x14:sparkline>
              <xm:f>Student_Summer!B494:K494</xm:f>
              <xm:sqref>P494</xm:sqref>
            </x14:sparkline>
          </x14:sparklines>
        </x14:sparklineGroup>
        <x14:sparklineGroup displayEmptyCellsAs="gap" high="1" xr2:uid="{EB2647DD-D563-440C-8D07-63F5E113CE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Student_Summer!B502:K502</xm:f>
              <xm:sqref>P502</xm:sqref>
            </x14:sparkline>
            <x14:sparkline>
              <xm:f>Student_Summer!B503:K503</xm:f>
              <xm:sqref>P503</xm:sqref>
            </x14:sparkline>
            <x14:sparkline>
              <xm:f>Student_Summer!B504:K504</xm:f>
              <xm:sqref>P504</xm:sqref>
            </x14:sparkline>
            <x14:sparkline>
              <xm:f>Student_Summer!B505:K505</xm:f>
              <xm:sqref>P505</xm:sqref>
            </x14:sparkline>
            <x14:sparkline>
              <xm:f>Student_Summer!B506:K506</xm:f>
              <xm:sqref>P506</xm:sqref>
            </x14:sparkline>
            <x14:sparkline>
              <xm:f>Student_Summer!B507:K507</xm:f>
              <xm:sqref>P507</xm:sqref>
            </x14:sparkline>
            <x14:sparkline>
              <xm:f>Student_Summer!B508:K508</xm:f>
              <xm:sqref>P508</xm:sqref>
            </x14:sparkline>
            <x14:sparkline>
              <xm:f>Student_Summer!B509:K509</xm:f>
              <xm:sqref>P509</xm:sqref>
            </x14:sparkline>
            <x14:sparkline>
              <xm:f>Student_Summer!B510:K510</xm:f>
              <xm:sqref>P510</xm:sqref>
            </x14:sparkline>
            <x14:sparkline>
              <xm:f>Student_Summer!B511:K511</xm:f>
              <xm:sqref>P511</xm:sqref>
            </x14:sparkline>
          </x14:sparklines>
        </x14:sparklineGroup>
        <x14:sparklineGroup displayEmptyCellsAs="gap" high="1" xr2:uid="{64ED33EC-CCC4-4BE9-A448-FCD1F8DFFC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Student_Summer!B515:K515</xm:f>
              <xm:sqref>P515</xm:sqref>
            </x14:sparkline>
            <x14:sparkline>
              <xm:f>Student_Summer!B516:K516</xm:f>
              <xm:sqref>P516</xm:sqref>
            </x14:sparkline>
            <x14:sparkline>
              <xm:f>Student_Summer!B517:K517</xm:f>
              <xm:sqref>P517</xm:sqref>
            </x14:sparkline>
            <x14:sparkline>
              <xm:f>Student_Summer!B518:K518</xm:f>
              <xm:sqref>P518</xm:sqref>
            </x14:sparkline>
            <x14:sparkline>
              <xm:f>Student_Summer!B519:K519</xm:f>
              <xm:sqref>P519</xm:sqref>
            </x14:sparkline>
          </x14:sparklines>
        </x14:sparklineGroup>
        <x14:sparklineGroup displayEmptyCellsAs="gap" high="1" xr2:uid="{6DF6DB81-F606-4236-8EAE-A563C8F2CC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Student_Summer!B528:K528</xm:f>
              <xm:sqref>P528</xm:sqref>
            </x14:sparkline>
            <x14:sparkline>
              <xm:f>Student_Summer!B529:K529</xm:f>
              <xm:sqref>P529</xm:sqref>
            </x14:sparkline>
            <x14:sparkline>
              <xm:f>Student_Summer!B530:K530</xm:f>
              <xm:sqref>P530</xm:sqref>
            </x14:sparkline>
            <x14:sparkline>
              <xm:f>Student_Summer!B531:K531</xm:f>
              <xm:sqref>P531</xm:sqref>
            </x14:sparkline>
            <x14:sparkline>
              <xm:f>Student_Summer!B532:K532</xm:f>
              <xm:sqref>P532</xm:sqref>
            </x14:sparkline>
            <x14:sparkline>
              <xm:f>Student_Summer!B533:K533</xm:f>
              <xm:sqref>P533</xm:sqref>
            </x14:sparkline>
            <x14:sparkline>
              <xm:f>Student_Summer!B534:K534</xm:f>
              <xm:sqref>P534</xm:sqref>
            </x14:sparkline>
            <x14:sparkline>
              <xm:f>Student_Summer!B535:K535</xm:f>
              <xm:sqref>P535</xm:sqref>
            </x14:sparkline>
            <x14:sparkline>
              <xm:f>Student_Summer!B536:K536</xm:f>
              <xm:sqref>P536</xm:sqref>
            </x14:sparkline>
            <x14:sparkline>
              <xm:f>Student_Summer!B537:K537</xm:f>
              <xm:sqref>P537</xm:sqref>
            </x14:sparkline>
          </x14:sparklines>
        </x14:sparklineGroup>
        <x14:sparklineGroup displayEmptyCellsAs="gap" high="1" xr2:uid="{9B1F9C67-8ADD-4539-B477-8479BAD77A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Student_Summer!B488:K488</xm:f>
              <xm:sqref>P546</xm:sqref>
            </x14:sparkline>
            <x14:sparkline>
              <xm:f>Student_Summer!B489:K489</xm:f>
              <xm:sqref>P547</xm:sqref>
            </x14:sparkline>
            <x14:sparkline>
              <xm:f>Student_Summer!B490:K490</xm:f>
              <xm:sqref>P548</xm:sqref>
            </x14:sparkline>
            <x14:sparkline>
              <xm:f>Student_Summer!B491:K491</xm:f>
              <xm:sqref>P549</xm:sqref>
            </x14:sparkline>
          </x14:sparklines>
        </x14:sparklineGroup>
        <x14:sparklineGroup displayEmptyCellsAs="gap" high="1" xr2:uid="{8DF357F3-FA48-4ADB-A7DD-40D9BEB898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Student_Summer!B551:K551</xm:f>
              <xm:sqref>P551</xm:sqref>
            </x14:sparkline>
            <x14:sparkline>
              <xm:f>Student_Summer!B552:K552</xm:f>
              <xm:sqref>P552</xm:sqref>
            </x14:sparkline>
            <x14:sparkline>
              <xm:f>Student_Summer!B553:K553</xm:f>
              <xm:sqref>P553</xm:sqref>
            </x14:sparkline>
          </x14:sparklines>
        </x14:sparklineGroup>
        <x14:sparklineGroup displayEmptyCellsAs="gap" high="1" xr2:uid="{4254F3EC-F65A-412F-A0F7-312C1C25AF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Student_Summer!B556:K556</xm:f>
              <xm:sqref>P556</xm:sqref>
            </x14:sparkline>
            <x14:sparkline>
              <xm:f>Student_Summer!B557:K557</xm:f>
              <xm:sqref>P557</xm:sqref>
            </x14:sparkline>
            <x14:sparkline>
              <xm:f>Student_Summer!B558:K558</xm:f>
              <xm:sqref>P558</xm:sqref>
            </x14:sparkline>
            <x14:sparkline>
              <xm:f>Student_Summer!B559:K559</xm:f>
              <xm:sqref>P559</xm:sqref>
            </x14:sparkline>
          </x14:sparklines>
        </x14:sparklineGroup>
        <x14:sparklineGroup displayEmptyCellsAs="gap" high="1" xr2:uid="{3BC343E7-B800-4C6F-951E-6B38A3FD52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Student_Summer!B561:K561</xm:f>
              <xm:sqref>P561</xm:sqref>
            </x14:sparkline>
            <x14:sparkline>
              <xm:f>Student_Summer!B562:K562</xm:f>
              <xm:sqref>P562</xm:sqref>
            </x14:sparkline>
            <x14:sparkline>
              <xm:f>Student_Summer!B563:K563</xm:f>
              <xm:sqref>P563</xm:sqref>
            </x14:sparkline>
          </x14:sparklines>
        </x14:sparklineGroup>
        <x14:sparklineGroup displayEmptyCellsAs="gap" high="1" xr2:uid="{B76C5B45-079D-44BE-8BD6-FE563111F8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Student_Summer!B566:K566</xm:f>
              <xm:sqref>P566</xm:sqref>
            </x14:sparkline>
            <x14:sparkline>
              <xm:f>Student_Summer!B567:K567</xm:f>
              <xm:sqref>P567</xm:sqref>
            </x14:sparkline>
            <x14:sparkline>
              <xm:f>Student_Summer!B568:K568</xm:f>
              <xm:sqref>P568</xm:sqref>
            </x14:sparkline>
            <x14:sparkline>
              <xm:f>Student_Summer!B569:K569</xm:f>
              <xm:sqref>P569</xm:sqref>
            </x14:sparkline>
          </x14:sparklines>
        </x14:sparklineGroup>
        <x14:sparklineGroup displayEmptyCellsAs="gap" high="1" xr2:uid="{5BBD6418-3ACD-4576-B9A9-CCF979ADF2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Student_Summer!B571:K571</xm:f>
              <xm:sqref>P571</xm:sqref>
            </x14:sparkline>
            <x14:sparkline>
              <xm:f>Student_Summer!B572:K572</xm:f>
              <xm:sqref>P572</xm:sqref>
            </x14:sparkline>
            <x14:sparkline>
              <xm:f>Student_Summer!B573:K573</xm:f>
              <xm:sqref>P573</xm:sqref>
            </x14:sparkline>
          </x14:sparklines>
        </x14:sparklineGroup>
        <x14:sparklineGroup displayEmptyCellsAs="gap" high="1" xr2:uid="{BA2964B2-B80E-483D-9622-5F004654AB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Student_Summer!B757:K757</xm:f>
              <xm:sqref>P757</xm:sqref>
            </x14:sparkline>
            <x14:sparkline>
              <xm:f>Student_Summer!B758:K758</xm:f>
              <xm:sqref>P758</xm:sqref>
            </x14:sparkline>
            <x14:sparkline>
              <xm:f>Student_Summer!B759:K759</xm:f>
              <xm:sqref>P759</xm:sqref>
            </x14:sparkline>
            <x14:sparkline>
              <xm:f>Student_Summer!B760:K760</xm:f>
              <xm:sqref>P760</xm:sqref>
            </x14:sparkline>
            <x14:sparkline>
              <xm:f>Student_Summer!B761:K761</xm:f>
              <xm:sqref>P761</xm:sqref>
            </x14:sparkline>
            <x14:sparkline>
              <xm:f>Student_Summer!B762:K762</xm:f>
              <xm:sqref>P762</xm:sqref>
            </x14:sparkline>
            <x14:sparkline>
              <xm:f>Student_Summer!B763:K763</xm:f>
              <xm:sqref>P763</xm:sqref>
            </x14:sparkline>
            <x14:sparkline>
              <xm:f>Student_Summer!B764:K764</xm:f>
              <xm:sqref>P764</xm:sqref>
            </x14:sparkline>
            <x14:sparkline>
              <xm:f>Student_Summer!B765:K765</xm:f>
              <xm:sqref>P765</xm:sqref>
            </x14:sparkline>
            <x14:sparkline>
              <xm:f>Student_Summer!B766:K766</xm:f>
              <xm:sqref>P766</xm:sqref>
            </x14:sparkline>
            <x14:sparkline>
              <xm:f>Student_Summer!B767:K767</xm:f>
              <xm:sqref>P767</xm:sqref>
            </x14:sparkline>
            <x14:sparkline>
              <xm:f>Student_Summer!B768:K768</xm:f>
              <xm:sqref>P768</xm:sqref>
            </x14:sparkline>
          </x14:sparklines>
        </x14:sparklineGroup>
        <x14:sparklineGroup displayEmptyCellsAs="gap" high="1" xr2:uid="{17006970-FAE0-4E86-A59A-D68557109B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Student_Summer!B743:K743</xm:f>
              <xm:sqref>P743</xm:sqref>
            </x14:sparkline>
            <x14:sparkline>
              <xm:f>Student_Summer!B744:K744</xm:f>
              <xm:sqref>P744</xm:sqref>
            </x14:sparkline>
            <x14:sparkline>
              <xm:f>Student_Summer!B745:K745</xm:f>
              <xm:sqref>P745</xm:sqref>
            </x14:sparkline>
            <x14:sparkline>
              <xm:f>Student_Summer!B746:K746</xm:f>
              <xm:sqref>P746</xm:sqref>
            </x14:sparkline>
            <x14:sparkline>
              <xm:f>Student_Summer!B747:K747</xm:f>
              <xm:sqref>P747</xm:sqref>
            </x14:sparkline>
            <x14:sparkline>
              <xm:f>Student_Summer!B748:K748</xm:f>
              <xm:sqref>P748</xm:sqref>
            </x14:sparkline>
            <x14:sparkline>
              <xm:f>Student_Summer!B749:K749</xm:f>
              <xm:sqref>P749</xm:sqref>
            </x14:sparkline>
            <x14:sparkline>
              <xm:f>Student_Summer!B750:K750</xm:f>
              <xm:sqref>P750</xm:sqref>
            </x14:sparkline>
            <x14:sparkline>
              <xm:f>Student_Summer!B751:K751</xm:f>
              <xm:sqref>P751</xm:sqref>
            </x14:sparkline>
            <x14:sparkline>
              <xm:f>Student_Summer!B752:K752</xm:f>
              <xm:sqref>P752</xm:sqref>
            </x14:sparkline>
            <x14:sparkline>
              <xm:f>Student_Summer!B753:K753</xm:f>
              <xm:sqref>P753</xm:sqref>
            </x14:sparkline>
            <x14:sparkline>
              <xm:f>Student_Summer!B754:K754</xm:f>
              <xm:sqref>P754</xm:sqref>
            </x14:sparkline>
            <x14:sparkline>
              <xm:f>Student_Summer!B755:K755</xm:f>
              <xm:sqref>P755</xm:sqref>
            </x14:sparkline>
          </x14:sparklines>
        </x14:sparklineGroup>
        <x14:sparklineGroup displayEmptyCellsAs="gap" high="1" xr2:uid="{A5F95B70-3229-4EB4-9334-F59F7BDAB2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Student_Summer!B725:K725</xm:f>
              <xm:sqref>P725</xm:sqref>
            </x14:sparkline>
            <x14:sparkline>
              <xm:f>Student_Summer!B726:K726</xm:f>
              <xm:sqref>P726</xm:sqref>
            </x14:sparkline>
            <x14:sparkline>
              <xm:f>Student_Summer!B727:K727</xm:f>
              <xm:sqref>P727</xm:sqref>
            </x14:sparkline>
            <x14:sparkline>
              <xm:f>Student_Summer!B728:K728</xm:f>
              <xm:sqref>P728</xm:sqref>
            </x14:sparkline>
            <x14:sparkline>
              <xm:f>Student_Summer!B729:K729</xm:f>
              <xm:sqref>P729</xm:sqref>
            </x14:sparkline>
            <x14:sparkline>
              <xm:f>Student_Summer!B730:K730</xm:f>
              <xm:sqref>P730</xm:sqref>
            </x14:sparkline>
            <x14:sparkline>
              <xm:f>Student_Summer!B731:K731</xm:f>
              <xm:sqref>P731</xm:sqref>
            </x14:sparkline>
            <x14:sparkline>
              <xm:f>Student_Summer!B732:K732</xm:f>
              <xm:sqref>P732</xm:sqref>
            </x14:sparkline>
            <x14:sparkline>
              <xm:f>Student_Summer!B733:K733</xm:f>
              <xm:sqref>P733</xm:sqref>
            </x14:sparkline>
            <x14:sparkline>
              <xm:f>Student_Summer!B734:K734</xm:f>
              <xm:sqref>P734</xm:sqref>
            </x14:sparkline>
            <x14:sparkline>
              <xm:f>Student_Summer!B735:K735</xm:f>
              <xm:sqref>P735</xm:sqref>
            </x14:sparkline>
            <x14:sparkline>
              <xm:f>Student_Summer!B736:K736</xm:f>
              <xm:sqref>P736</xm:sqref>
            </x14:sparkline>
          </x14:sparklines>
        </x14:sparklineGroup>
        <x14:sparklineGroup displayEmptyCellsAs="gap" high="1" xr2:uid="{876080D5-7530-4A30-A9CF-C452091CC2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Student_Summer!B711:K711</xm:f>
              <xm:sqref>P711</xm:sqref>
            </x14:sparkline>
            <x14:sparkline>
              <xm:f>Student_Summer!B712:K712</xm:f>
              <xm:sqref>P712</xm:sqref>
            </x14:sparkline>
            <x14:sparkline>
              <xm:f>Student_Summer!B713:K713</xm:f>
              <xm:sqref>P713</xm:sqref>
            </x14:sparkline>
            <x14:sparkline>
              <xm:f>Student_Summer!B714:K714</xm:f>
              <xm:sqref>P714</xm:sqref>
            </x14:sparkline>
            <x14:sparkline>
              <xm:f>Student_Summer!B715:K715</xm:f>
              <xm:sqref>P715</xm:sqref>
            </x14:sparkline>
            <x14:sparkline>
              <xm:f>Student_Summer!B716:K716</xm:f>
              <xm:sqref>P716</xm:sqref>
            </x14:sparkline>
            <x14:sparkline>
              <xm:f>Student_Summer!B717:K717</xm:f>
              <xm:sqref>P717</xm:sqref>
            </x14:sparkline>
            <x14:sparkline>
              <xm:f>Student_Summer!B718:K718</xm:f>
              <xm:sqref>P718</xm:sqref>
            </x14:sparkline>
            <x14:sparkline>
              <xm:f>Student_Summer!B719:K719</xm:f>
              <xm:sqref>P719</xm:sqref>
            </x14:sparkline>
            <x14:sparkline>
              <xm:f>Student_Summer!B720:K720</xm:f>
              <xm:sqref>P720</xm:sqref>
            </x14:sparkline>
            <x14:sparkline>
              <xm:f>Student_Summer!B721:K721</xm:f>
              <xm:sqref>P721</xm:sqref>
            </x14:sparkline>
            <x14:sparkline>
              <xm:f>Student_Summer!B722:K722</xm:f>
              <xm:sqref>P722</xm:sqref>
            </x14:sparkline>
            <x14:sparkline>
              <xm:f>Student_Summer!B723:K723</xm:f>
              <xm:sqref>P723</xm:sqref>
            </x14:sparkline>
          </x14:sparklines>
        </x14:sparklineGroup>
        <x14:sparklineGroup displayEmptyCellsAs="gap" high="1" xr2:uid="{6BAB1131-5361-4376-A5E7-B228695834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Student_Summer!B698:K698</xm:f>
              <xm:sqref>P698</xm:sqref>
            </x14:sparkline>
            <x14:sparkline>
              <xm:f>Student_Summer!B699:K699</xm:f>
              <xm:sqref>P699</xm:sqref>
            </x14:sparkline>
            <x14:sparkline>
              <xm:f>Student_Summer!B700:K700</xm:f>
              <xm:sqref>P700</xm:sqref>
            </x14:sparkline>
            <x14:sparkline>
              <xm:f>Student_Summer!B701:K701</xm:f>
              <xm:sqref>P701</xm:sqref>
            </x14:sparkline>
            <x14:sparkline>
              <xm:f>Student_Summer!B702:K702</xm:f>
              <xm:sqref>P702</xm:sqref>
            </x14:sparkline>
            <x14:sparkline>
              <xm:f>Student_Summer!B703:K703</xm:f>
              <xm:sqref>P703</xm:sqref>
            </x14:sparkline>
          </x14:sparklines>
        </x14:sparklineGroup>
        <x14:sparklineGroup displayEmptyCellsAs="gap" high="1" xr2:uid="{99AB4FD3-6B79-4C54-AF84-DB56FBA9BE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Student_Summer!B685:K685</xm:f>
              <xm:sqref>P685</xm:sqref>
            </x14:sparkline>
            <x14:sparkline>
              <xm:f>Student_Summer!B686:K686</xm:f>
              <xm:sqref>P686</xm:sqref>
            </x14:sparkline>
            <x14:sparkline>
              <xm:f>Student_Summer!B687:K687</xm:f>
              <xm:sqref>P687</xm:sqref>
            </x14:sparkline>
            <x14:sparkline>
              <xm:f>Student_Summer!B688:K688</xm:f>
              <xm:sqref>P688</xm:sqref>
            </x14:sparkline>
            <x14:sparkline>
              <xm:f>Student_Summer!B689:K689</xm:f>
              <xm:sqref>P689</xm:sqref>
            </x14:sparkline>
            <x14:sparkline>
              <xm:f>Student_Summer!B690:K690</xm:f>
              <xm:sqref>P690</xm:sqref>
            </x14:sparkline>
            <x14:sparkline>
              <xm:f>Student_Summer!B691:K691</xm:f>
              <xm:sqref>P691</xm:sqref>
            </x14:sparkline>
            <x14:sparkline>
              <xm:f>Student_Summer!B692:K692</xm:f>
              <xm:sqref>P692</xm:sqref>
            </x14:sparkline>
            <x14:sparkline>
              <xm:f>Student_Summer!B693:K693</xm:f>
              <xm:sqref>P693</xm:sqref>
            </x14:sparkline>
            <x14:sparkline>
              <xm:f>Student_Summer!B694:K694</xm:f>
              <xm:sqref>P694</xm:sqref>
            </x14:sparkline>
            <x14:sparkline>
              <xm:f>Student_Summer!B695:K695</xm:f>
              <xm:sqref>P695</xm:sqref>
            </x14:sparkline>
            <x14:sparkline>
              <xm:f>Student_Summer!B696:K696</xm:f>
              <xm:sqref>P696</xm:sqref>
            </x14:sparkline>
          </x14:sparklines>
        </x14:sparklineGroup>
        <x14:sparklineGroup displayEmptyCellsAs="gap" high="1" xr2:uid="{444401F7-1950-4C84-9FBB-920169EE93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Student_Summer!B671:K671</xm:f>
              <xm:sqref>P671</xm:sqref>
            </x14:sparkline>
            <x14:sparkline>
              <xm:f>Student_Summer!B672:K672</xm:f>
              <xm:sqref>P672</xm:sqref>
            </x14:sparkline>
            <x14:sparkline>
              <xm:f>Student_Summer!B673:K673</xm:f>
              <xm:sqref>P673</xm:sqref>
            </x14:sparkline>
            <x14:sparkline>
              <xm:f>Student_Summer!B674:K674</xm:f>
              <xm:sqref>P674</xm:sqref>
            </x14:sparkline>
            <x14:sparkline>
              <xm:f>Student_Summer!B675:K675</xm:f>
              <xm:sqref>P675</xm:sqref>
            </x14:sparkline>
            <x14:sparkline>
              <xm:f>Student_Summer!B676:K676</xm:f>
              <xm:sqref>P676</xm:sqref>
            </x14:sparkline>
            <x14:sparkline>
              <xm:f>Student_Summer!B677:K677</xm:f>
              <xm:sqref>P677</xm:sqref>
            </x14:sparkline>
            <x14:sparkline>
              <xm:f>Student_Summer!B678:K678</xm:f>
              <xm:sqref>P678</xm:sqref>
            </x14:sparkline>
            <x14:sparkline>
              <xm:f>Student_Summer!B679:K679</xm:f>
              <xm:sqref>P679</xm:sqref>
            </x14:sparkline>
            <x14:sparkline>
              <xm:f>Student_Summer!B680:K680</xm:f>
              <xm:sqref>P680</xm:sqref>
            </x14:sparkline>
            <x14:sparkline>
              <xm:f>Student_Summer!B681:K681</xm:f>
              <xm:sqref>P681</xm:sqref>
            </x14:sparkline>
            <x14:sparkline>
              <xm:f>Student_Summer!B682:K682</xm:f>
              <xm:sqref>P682</xm:sqref>
            </x14:sparkline>
            <x14:sparkline>
              <xm:f>Student_Summer!B683:K683</xm:f>
              <xm:sqref>P683</xm:sqref>
            </x14:sparkline>
          </x14:sparklines>
        </x14:sparklineGroup>
        <x14:sparklineGroup displayEmptyCellsAs="gap" high="1" xr2:uid="{34BBCF47-D183-47D9-8B2A-290E0234B2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Student_Summer!B658:K658</xm:f>
              <xm:sqref>P658</xm:sqref>
            </x14:sparkline>
            <x14:sparkline>
              <xm:f>Student_Summer!B659:K659</xm:f>
              <xm:sqref>P659</xm:sqref>
            </x14:sparkline>
            <x14:sparkline>
              <xm:f>Student_Summer!B660:K660</xm:f>
              <xm:sqref>P660</xm:sqref>
            </x14:sparkline>
            <x14:sparkline>
              <xm:f>Student_Summer!B661:K661</xm:f>
              <xm:sqref>P661</xm:sqref>
            </x14:sparkline>
            <x14:sparkline>
              <xm:f>Student_Summer!B662:K662</xm:f>
              <xm:sqref>P662</xm:sqref>
            </x14:sparkline>
            <x14:sparkline>
              <xm:f>Student_Summer!B663:K663</xm:f>
              <xm:sqref>P663</xm:sqref>
            </x14:sparkline>
          </x14:sparklines>
        </x14:sparklineGroup>
        <x14:sparklineGroup displayEmptyCellsAs="gap" high="1" xr2:uid="{D59DF124-AC8A-4C88-B9BB-C1158D7108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Student_Summer!B645:K645</xm:f>
              <xm:sqref>P645</xm:sqref>
            </x14:sparkline>
            <x14:sparkline>
              <xm:f>Student_Summer!B646:K646</xm:f>
              <xm:sqref>P646</xm:sqref>
            </x14:sparkline>
            <x14:sparkline>
              <xm:f>Student_Summer!B647:K647</xm:f>
              <xm:sqref>P647</xm:sqref>
            </x14:sparkline>
            <x14:sparkline>
              <xm:f>Student_Summer!B648:K648</xm:f>
              <xm:sqref>P648</xm:sqref>
            </x14:sparkline>
            <x14:sparkline>
              <xm:f>Student_Summer!B649:K649</xm:f>
              <xm:sqref>P649</xm:sqref>
            </x14:sparkline>
            <x14:sparkline>
              <xm:f>Student_Summer!B650:K650</xm:f>
              <xm:sqref>P650</xm:sqref>
            </x14:sparkline>
            <x14:sparkline>
              <xm:f>Student_Summer!B651:K651</xm:f>
              <xm:sqref>P651</xm:sqref>
            </x14:sparkline>
            <x14:sparkline>
              <xm:f>Student_Summer!B652:K652</xm:f>
              <xm:sqref>P652</xm:sqref>
            </x14:sparkline>
            <x14:sparkline>
              <xm:f>Student_Summer!B653:K653</xm:f>
              <xm:sqref>P653</xm:sqref>
            </x14:sparkline>
            <x14:sparkline>
              <xm:f>Student_Summer!B654:K654</xm:f>
              <xm:sqref>P654</xm:sqref>
            </x14:sparkline>
            <x14:sparkline>
              <xm:f>Student_Summer!B655:K655</xm:f>
              <xm:sqref>P655</xm:sqref>
            </x14:sparkline>
            <x14:sparkline>
              <xm:f>Student_Summer!B656:K656</xm:f>
              <xm:sqref>P656</xm:sqref>
            </x14:sparkline>
          </x14:sparklines>
        </x14:sparklineGroup>
        <x14:sparklineGroup displayEmptyCellsAs="gap" high="1" xr2:uid="{F80709BD-3ECE-498B-8301-6434E7ECDF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Student_Summer!B631:K631</xm:f>
              <xm:sqref>P631</xm:sqref>
            </x14:sparkline>
            <x14:sparkline>
              <xm:f>Student_Summer!B632:K632</xm:f>
              <xm:sqref>P632</xm:sqref>
            </x14:sparkline>
            <x14:sparkline>
              <xm:f>Student_Summer!B633:K633</xm:f>
              <xm:sqref>P633</xm:sqref>
            </x14:sparkline>
            <x14:sparkline>
              <xm:f>Student_Summer!B634:K634</xm:f>
              <xm:sqref>P634</xm:sqref>
            </x14:sparkline>
            <x14:sparkline>
              <xm:f>Student_Summer!B635:K635</xm:f>
              <xm:sqref>P635</xm:sqref>
            </x14:sparkline>
            <x14:sparkline>
              <xm:f>Student_Summer!B636:K636</xm:f>
              <xm:sqref>P636</xm:sqref>
            </x14:sparkline>
            <x14:sparkline>
              <xm:f>Student_Summer!B637:K637</xm:f>
              <xm:sqref>P637</xm:sqref>
            </x14:sparkline>
            <x14:sparkline>
              <xm:f>Student_Summer!B638:K638</xm:f>
              <xm:sqref>P638</xm:sqref>
            </x14:sparkline>
            <x14:sparkline>
              <xm:f>Student_Summer!B639:K639</xm:f>
              <xm:sqref>P639</xm:sqref>
            </x14:sparkline>
            <x14:sparkline>
              <xm:f>Student_Summer!B640:K640</xm:f>
              <xm:sqref>P640</xm:sqref>
            </x14:sparkline>
            <x14:sparkline>
              <xm:f>Student_Summer!B641:K641</xm:f>
              <xm:sqref>P641</xm:sqref>
            </x14:sparkline>
            <x14:sparkline>
              <xm:f>Student_Summer!B642:K642</xm:f>
              <xm:sqref>P642</xm:sqref>
            </x14:sparkline>
            <x14:sparkline>
              <xm:f>Student_Summer!B643:K643</xm:f>
              <xm:sqref>P643</xm:sqref>
            </x14:sparkline>
          </x14:sparklines>
        </x14:sparklineGroup>
        <x14:sparklineGroup displayEmptyCellsAs="gap" high="1" xr2:uid="{EF0C4545-88E3-4FE8-8752-FC3D0A427D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Student_Summer!B618:K618</xm:f>
              <xm:sqref>P618</xm:sqref>
            </x14:sparkline>
            <x14:sparkline>
              <xm:f>Student_Summer!B619:K619</xm:f>
              <xm:sqref>P619</xm:sqref>
            </x14:sparkline>
            <x14:sparkline>
              <xm:f>Student_Summer!B620:K620</xm:f>
              <xm:sqref>P620</xm:sqref>
            </x14:sparkline>
            <x14:sparkline>
              <xm:f>Student_Summer!B621:K621</xm:f>
              <xm:sqref>P621</xm:sqref>
            </x14:sparkline>
            <x14:sparkline>
              <xm:f>Student_Summer!B622:K622</xm:f>
              <xm:sqref>P622</xm:sqref>
            </x14:sparkline>
            <x14:sparkline>
              <xm:f>Student_Summer!B623:K623</xm:f>
              <xm:sqref>P623</xm:sqref>
            </x14:sparkline>
          </x14:sparklines>
        </x14:sparklineGroup>
        <x14:sparklineGroup displayEmptyCellsAs="gap" high="1" xr2:uid="{4789E2A2-02F8-4E28-8C1D-6C2BE4277C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Student_Summer!B605:K605</xm:f>
              <xm:sqref>P605</xm:sqref>
            </x14:sparkline>
            <x14:sparkline>
              <xm:f>Student_Summer!B606:K606</xm:f>
              <xm:sqref>P606</xm:sqref>
            </x14:sparkline>
            <x14:sparkline>
              <xm:f>Student_Summer!B607:K607</xm:f>
              <xm:sqref>P607</xm:sqref>
            </x14:sparkline>
            <x14:sparkline>
              <xm:f>Student_Summer!B608:K608</xm:f>
              <xm:sqref>P608</xm:sqref>
            </x14:sparkline>
            <x14:sparkline>
              <xm:f>Student_Summer!B609:K609</xm:f>
              <xm:sqref>P609</xm:sqref>
            </x14:sparkline>
            <x14:sparkline>
              <xm:f>Student_Summer!B610:K610</xm:f>
              <xm:sqref>P610</xm:sqref>
            </x14:sparkline>
            <x14:sparkline>
              <xm:f>Student_Summer!B611:K611</xm:f>
              <xm:sqref>P611</xm:sqref>
            </x14:sparkline>
            <x14:sparkline>
              <xm:f>Student_Summer!B612:K612</xm:f>
              <xm:sqref>P612</xm:sqref>
            </x14:sparkline>
            <x14:sparkline>
              <xm:f>Student_Summer!B613:K613</xm:f>
              <xm:sqref>P613</xm:sqref>
            </x14:sparkline>
            <x14:sparkline>
              <xm:f>Student_Summer!B614:K614</xm:f>
              <xm:sqref>P614</xm:sqref>
            </x14:sparkline>
            <x14:sparkline>
              <xm:f>Student_Summer!B615:K615</xm:f>
              <xm:sqref>P615</xm:sqref>
            </x14:sparkline>
            <x14:sparkline>
              <xm:f>Student_Summer!B616:K616</xm:f>
              <xm:sqref>P616</xm:sqref>
            </x14:sparkline>
          </x14:sparklines>
        </x14:sparklineGroup>
        <x14:sparklineGroup displayEmptyCellsAs="gap" high="1" xr2:uid="{BF5CC4EA-C51F-4956-A929-06ED8C95FD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Student_Summer!B591:K591</xm:f>
              <xm:sqref>P591</xm:sqref>
            </x14:sparkline>
            <x14:sparkline>
              <xm:f>Student_Summer!B592:K592</xm:f>
              <xm:sqref>P592</xm:sqref>
            </x14:sparkline>
            <x14:sparkline>
              <xm:f>Student_Summer!B593:K593</xm:f>
              <xm:sqref>P593</xm:sqref>
            </x14:sparkline>
            <x14:sparkline>
              <xm:f>Student_Summer!B594:K594</xm:f>
              <xm:sqref>P594</xm:sqref>
            </x14:sparkline>
            <x14:sparkline>
              <xm:f>Student_Summer!B595:K595</xm:f>
              <xm:sqref>P595</xm:sqref>
            </x14:sparkline>
            <x14:sparkline>
              <xm:f>Student_Summer!B596:K596</xm:f>
              <xm:sqref>P596</xm:sqref>
            </x14:sparkline>
            <x14:sparkline>
              <xm:f>Student_Summer!B597:K597</xm:f>
              <xm:sqref>P597</xm:sqref>
            </x14:sparkline>
            <x14:sparkline>
              <xm:f>Student_Summer!B598:K598</xm:f>
              <xm:sqref>P598</xm:sqref>
            </x14:sparkline>
            <x14:sparkline>
              <xm:f>Student_Summer!B599:K599</xm:f>
              <xm:sqref>P599</xm:sqref>
            </x14:sparkline>
            <x14:sparkline>
              <xm:f>Student_Summer!B600:K600</xm:f>
              <xm:sqref>P600</xm:sqref>
            </x14:sparkline>
            <x14:sparkline>
              <xm:f>Student_Summer!B601:K601</xm:f>
              <xm:sqref>P601</xm:sqref>
            </x14:sparkline>
            <x14:sparkline>
              <xm:f>Student_Summer!B602:K602</xm:f>
              <xm:sqref>P602</xm:sqref>
            </x14:sparkline>
            <x14:sparkline>
              <xm:f>Student_Summer!B603:K603</xm:f>
              <xm:sqref>P603</xm:sqref>
            </x14:sparkline>
          </x14:sparklines>
        </x14:sparklineGroup>
        <x14:sparklineGroup displayEmptyCellsAs="gap" high="1" xr2:uid="{8FD0DB27-4770-4C1D-94B1-BDFC3CA152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Student_Summer!B582:K582</xm:f>
              <xm:sqref>P582</xm:sqref>
            </x14:sparkline>
            <x14:sparkline>
              <xm:f>Student_Summer!B583:K583</xm:f>
              <xm:sqref>P583</xm:sqref>
            </x14:sparkline>
            <x14:sparkline>
              <xm:f>Student_Summer!B584:K584</xm:f>
              <xm:sqref>P584</xm:sqref>
            </x14:sparkline>
            <x14:sparkline>
              <xm:f>Student_Summer!B585:K585</xm:f>
              <xm:sqref>P585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Student_Summer_index</vt:lpstr>
      <vt:lpstr>Student_Summer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David</dc:creator>
  <cp:lastModifiedBy>Franks, Tiffany</cp:lastModifiedBy>
  <cp:lastPrinted>2025-08-05T18:26:50Z</cp:lastPrinted>
  <dcterms:created xsi:type="dcterms:W3CDTF">2012-06-20T17:37:23Z</dcterms:created>
  <dcterms:modified xsi:type="dcterms:W3CDTF">2026-08-06T16:02:28Z</dcterms:modified>
</cp:coreProperties>
</file>