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52th-60th Sessions\60th Session- 2017-2018\Senate Roll Call\"/>
    </mc:Choice>
  </mc:AlternateContent>
  <bookViews>
    <workbookView xWindow="43" yWindow="463" windowWidth="27317" windowHeight="14400" activeTab="1"/>
  </bookViews>
  <sheets>
    <sheet name="4-18-2018" sheetId="63" r:id="rId1"/>
    <sheet name="4-11-2018" sheetId="62" r:id="rId2"/>
    <sheet name="4-4-2018" sheetId="61" r:id="rId3"/>
    <sheet name="3-28-2018 " sheetId="60" r:id="rId4"/>
    <sheet name="3-14-2018" sheetId="59" r:id="rId5"/>
    <sheet name="3-7-2018" sheetId="58" r:id="rId6"/>
    <sheet name="2-28-2018" sheetId="57" r:id="rId7"/>
    <sheet name="2-21-2018" sheetId="56" r:id="rId8"/>
    <sheet name="2-14-2018" sheetId="55" r:id="rId9"/>
    <sheet name="2-7-2018" sheetId="54" r:id="rId10"/>
    <sheet name="1-31-2018" sheetId="53" r:id="rId11"/>
    <sheet name="1-24-2017 " sheetId="52" r:id="rId12"/>
    <sheet name="1-17-2017" sheetId="51" r:id="rId13"/>
    <sheet name="12-6-2017" sheetId="50" r:id="rId14"/>
    <sheet name="11-29-2017" sheetId="49" r:id="rId15"/>
    <sheet name="11-01-2017" sheetId="48" r:id="rId16"/>
    <sheet name="10-25-2017 " sheetId="47" r:id="rId17"/>
    <sheet name="10-18-2017" sheetId="46" r:id="rId18"/>
    <sheet name="10-11-2017" sheetId="45" r:id="rId19"/>
    <sheet name="10-4-2017" sheetId="44" r:id="rId20"/>
    <sheet name="9-27-2017" sheetId="43" r:id="rId21"/>
    <sheet name="9-20-2017" sheetId="42" r:id="rId22"/>
    <sheet name="9-13-2017" sheetId="41" r:id="rId23"/>
    <sheet name="9-6-2017" sheetId="40" r:id="rId24"/>
    <sheet name="8-30-2017" sheetId="38" r:id="rId25"/>
    <sheet name="8-23-2017" sheetId="36" r:id="rId26"/>
    <sheet name="5-3-2017 " sheetId="34" r:id="rId27"/>
    <sheet name="4-26-2017" sheetId="33" r:id="rId28"/>
    <sheet name="4-19-2017" sheetId="32" r:id="rId29"/>
    <sheet name="Senate Roll Call Template" sheetId="4" r:id="rId30"/>
  </sheet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9" i="62" l="1"/>
  <c r="T67" i="63"/>
  <c r="T68" i="63"/>
  <c r="T70" i="63"/>
  <c r="Q67" i="63"/>
  <c r="Q68" i="63"/>
  <c r="Q70" i="63"/>
  <c r="N67" i="63"/>
  <c r="N68" i="63"/>
  <c r="N70" i="63"/>
  <c r="K67" i="63"/>
  <c r="K68" i="63"/>
  <c r="K70" i="63"/>
  <c r="H67" i="63"/>
  <c r="H68" i="63"/>
  <c r="H70" i="63"/>
  <c r="T69" i="63"/>
  <c r="Q69" i="63"/>
  <c r="N69" i="63"/>
  <c r="K69" i="63"/>
  <c r="H69" i="63"/>
  <c r="E69" i="63"/>
  <c r="D69" i="63"/>
  <c r="D59" i="63"/>
  <c r="C69" i="63"/>
  <c r="E68" i="63"/>
  <c r="D68" i="63"/>
  <c r="C68" i="63"/>
  <c r="E61" i="63"/>
  <c r="E62" i="63"/>
  <c r="E67" i="63"/>
  <c r="D61" i="63"/>
  <c r="D62" i="63"/>
  <c r="D67" i="63"/>
  <c r="B47" i="63"/>
  <c r="C62" i="63"/>
  <c r="C67" i="63"/>
  <c r="E66" i="63"/>
  <c r="D66" i="63"/>
  <c r="C61" i="63"/>
  <c r="C66" i="63"/>
  <c r="E65" i="63"/>
  <c r="D65" i="63"/>
  <c r="C59" i="63"/>
  <c r="C65" i="63"/>
  <c r="T61" i="63"/>
  <c r="T62" i="63"/>
  <c r="T64" i="63"/>
  <c r="Q61" i="63"/>
  <c r="Q62" i="63"/>
  <c r="Q64" i="63"/>
  <c r="N61" i="63"/>
  <c r="N62" i="63"/>
  <c r="N64" i="63"/>
  <c r="K61" i="63"/>
  <c r="K62" i="63"/>
  <c r="K64" i="63"/>
  <c r="H61" i="63"/>
  <c r="H62" i="63"/>
  <c r="H64" i="63"/>
  <c r="E64" i="63"/>
  <c r="D64" i="63"/>
  <c r="C64" i="63"/>
  <c r="T63" i="63"/>
  <c r="Q63" i="63"/>
  <c r="N63" i="63"/>
  <c r="K63" i="63"/>
  <c r="H63" i="63"/>
  <c r="E63" i="63"/>
  <c r="D63" i="63"/>
  <c r="C63" i="63"/>
  <c r="B57" i="63"/>
  <c r="B56" i="63"/>
  <c r="B55" i="63"/>
  <c r="B54" i="63"/>
  <c r="B53" i="63"/>
  <c r="B52" i="63"/>
  <c r="B51" i="63"/>
  <c r="B50" i="63"/>
  <c r="B50" i="59"/>
  <c r="B49" i="57"/>
  <c r="T67" i="62"/>
  <c r="T68" i="62"/>
  <c r="T70" i="62"/>
  <c r="Q67" i="62"/>
  <c r="Q68" i="62"/>
  <c r="Q70" i="62"/>
  <c r="N67" i="62"/>
  <c r="N68" i="62"/>
  <c r="N70" i="62"/>
  <c r="K67" i="62"/>
  <c r="K68" i="62"/>
  <c r="K70" i="62"/>
  <c r="H67" i="62"/>
  <c r="H68" i="62"/>
  <c r="H70" i="62"/>
  <c r="T69" i="62"/>
  <c r="Q69" i="62"/>
  <c r="N69" i="62"/>
  <c r="K69" i="62"/>
  <c r="H69" i="62"/>
  <c r="E69" i="62"/>
  <c r="D69" i="62"/>
  <c r="D59" i="62"/>
  <c r="C69" i="62"/>
  <c r="E68" i="62"/>
  <c r="D68" i="62"/>
  <c r="C68" i="62"/>
  <c r="E61" i="62"/>
  <c r="E62" i="62"/>
  <c r="E67" i="62"/>
  <c r="D61" i="62"/>
  <c r="D62" i="62"/>
  <c r="D67" i="62"/>
  <c r="B47" i="62"/>
  <c r="C62" i="62"/>
  <c r="C67" i="62"/>
  <c r="E66" i="62"/>
  <c r="D66" i="62"/>
  <c r="C61" i="62"/>
  <c r="C66" i="62"/>
  <c r="E65" i="62"/>
  <c r="D65" i="62"/>
  <c r="C59" i="62"/>
  <c r="C65" i="62"/>
  <c r="T61" i="62"/>
  <c r="T62" i="62"/>
  <c r="T64" i="62"/>
  <c r="Q61" i="62"/>
  <c r="Q62" i="62"/>
  <c r="Q64" i="62"/>
  <c r="N61" i="62"/>
  <c r="N62" i="62"/>
  <c r="N64" i="62"/>
  <c r="K61" i="62"/>
  <c r="K62" i="62"/>
  <c r="K64" i="62"/>
  <c r="H61" i="62"/>
  <c r="H62" i="62"/>
  <c r="H64" i="62"/>
  <c r="E64" i="62"/>
  <c r="D64" i="62"/>
  <c r="C64" i="62"/>
  <c r="T63" i="62"/>
  <c r="Q63" i="62"/>
  <c r="N63" i="62"/>
  <c r="K63" i="62"/>
  <c r="H63" i="62"/>
  <c r="E63" i="62"/>
  <c r="D63" i="62"/>
  <c r="C63" i="62"/>
  <c r="B57" i="62"/>
  <c r="B56" i="62"/>
  <c r="B55" i="62"/>
  <c r="B54" i="62"/>
  <c r="B53" i="62"/>
  <c r="B52" i="62"/>
  <c r="B51" i="62"/>
  <c r="B50" i="62"/>
  <c r="T67" i="61"/>
  <c r="T68" i="61"/>
  <c r="T70" i="61"/>
  <c r="Q67" i="61"/>
  <c r="Q68" i="61"/>
  <c r="Q70" i="61"/>
  <c r="N67" i="61"/>
  <c r="N68" i="61"/>
  <c r="N70" i="61"/>
  <c r="K67" i="61"/>
  <c r="K68" i="61"/>
  <c r="K70" i="61"/>
  <c r="H67" i="61"/>
  <c r="H68" i="61"/>
  <c r="H70" i="61"/>
  <c r="T69" i="61"/>
  <c r="Q69" i="61"/>
  <c r="N69" i="61"/>
  <c r="K69" i="61"/>
  <c r="H69" i="61"/>
  <c r="E69" i="61"/>
  <c r="D69" i="61"/>
  <c r="D59" i="61"/>
  <c r="C69" i="61"/>
  <c r="E68" i="61"/>
  <c r="D68" i="61"/>
  <c r="C68" i="61"/>
  <c r="E61" i="61"/>
  <c r="E62" i="61"/>
  <c r="E67" i="61"/>
  <c r="D61" i="61"/>
  <c r="D62" i="61"/>
  <c r="D67" i="61"/>
  <c r="B47" i="61"/>
  <c r="C62" i="61"/>
  <c r="C67" i="61"/>
  <c r="E66" i="61"/>
  <c r="D66" i="61"/>
  <c r="C61" i="61"/>
  <c r="C66" i="61"/>
  <c r="E65" i="61"/>
  <c r="D65" i="61"/>
  <c r="C59" i="61"/>
  <c r="C65" i="61"/>
  <c r="T61" i="61"/>
  <c r="T62" i="61"/>
  <c r="T64" i="61"/>
  <c r="Q61" i="61"/>
  <c r="Q62" i="61"/>
  <c r="Q64" i="61"/>
  <c r="N61" i="61"/>
  <c r="N62" i="61"/>
  <c r="N64" i="61"/>
  <c r="K61" i="61"/>
  <c r="K62" i="61"/>
  <c r="K64" i="61"/>
  <c r="H61" i="61"/>
  <c r="H62" i="61"/>
  <c r="H64" i="61"/>
  <c r="E64" i="61"/>
  <c r="D64" i="61"/>
  <c r="C64" i="61"/>
  <c r="T63" i="61"/>
  <c r="Q63" i="61"/>
  <c r="N63" i="61"/>
  <c r="K63" i="61"/>
  <c r="H63" i="61"/>
  <c r="E63" i="61"/>
  <c r="D63" i="61"/>
  <c r="C63" i="61"/>
  <c r="B57" i="61"/>
  <c r="B56" i="61"/>
  <c r="B55" i="61"/>
  <c r="B54" i="61"/>
  <c r="B53" i="61"/>
  <c r="B52" i="61"/>
  <c r="B51" i="61"/>
  <c r="B50" i="61"/>
  <c r="T67" i="60"/>
  <c r="T68" i="60"/>
  <c r="T70" i="60"/>
  <c r="Q67" i="60"/>
  <c r="Q68" i="60"/>
  <c r="Q70" i="60"/>
  <c r="N67" i="60"/>
  <c r="N68" i="60"/>
  <c r="N70" i="60"/>
  <c r="K67" i="60"/>
  <c r="K68" i="60"/>
  <c r="K70" i="60"/>
  <c r="H67" i="60"/>
  <c r="H68" i="60"/>
  <c r="H70" i="60"/>
  <c r="T69" i="60"/>
  <c r="Q69" i="60"/>
  <c r="N69" i="60"/>
  <c r="K69" i="60"/>
  <c r="H69" i="60"/>
  <c r="E69" i="60"/>
  <c r="D69" i="60"/>
  <c r="D59" i="60"/>
  <c r="C69" i="60"/>
  <c r="E68" i="60"/>
  <c r="D68" i="60"/>
  <c r="C68" i="60"/>
  <c r="E61" i="60"/>
  <c r="E62" i="60"/>
  <c r="E67" i="60"/>
  <c r="D61" i="60"/>
  <c r="D62" i="60"/>
  <c r="D67" i="60"/>
  <c r="B48" i="60"/>
  <c r="C62" i="60"/>
  <c r="C67" i="60"/>
  <c r="E66" i="60"/>
  <c r="D66" i="60"/>
  <c r="C61" i="60"/>
  <c r="C66" i="60"/>
  <c r="E65" i="60"/>
  <c r="D65" i="60"/>
  <c r="C59" i="60"/>
  <c r="C65" i="60"/>
  <c r="T61" i="60"/>
  <c r="T62" i="60"/>
  <c r="T64" i="60"/>
  <c r="Q61" i="60"/>
  <c r="Q62" i="60"/>
  <c r="Q64" i="60"/>
  <c r="N61" i="60"/>
  <c r="N62" i="60"/>
  <c r="N64" i="60"/>
  <c r="K61" i="60"/>
  <c r="K62" i="60"/>
  <c r="K64" i="60"/>
  <c r="H61" i="60"/>
  <c r="H62" i="60"/>
  <c r="H64" i="60"/>
  <c r="E64" i="60"/>
  <c r="D64" i="60"/>
  <c r="C64" i="60"/>
  <c r="T63" i="60"/>
  <c r="Q63" i="60"/>
  <c r="N63" i="60"/>
  <c r="K63" i="60"/>
  <c r="H63" i="60"/>
  <c r="E63" i="60"/>
  <c r="D63" i="60"/>
  <c r="C63" i="60"/>
  <c r="B58" i="60"/>
  <c r="B57" i="60"/>
  <c r="B56" i="60"/>
  <c r="B55" i="60"/>
  <c r="B54" i="60"/>
  <c r="B53" i="60"/>
  <c r="B52" i="60"/>
  <c r="B51" i="60"/>
  <c r="T67" i="59"/>
  <c r="T68" i="59"/>
  <c r="T70" i="59"/>
  <c r="Q67" i="59"/>
  <c r="Q68" i="59"/>
  <c r="Q70" i="59"/>
  <c r="N67" i="59"/>
  <c r="N68" i="59"/>
  <c r="N70" i="59"/>
  <c r="K67" i="59"/>
  <c r="K68" i="59"/>
  <c r="K70" i="59"/>
  <c r="H67" i="59"/>
  <c r="H68" i="59"/>
  <c r="H70" i="59"/>
  <c r="T69" i="59"/>
  <c r="Q69" i="59"/>
  <c r="N69" i="59"/>
  <c r="K69" i="59"/>
  <c r="H69" i="59"/>
  <c r="E69" i="59"/>
  <c r="D69" i="59"/>
  <c r="D59" i="59"/>
  <c r="C69" i="59"/>
  <c r="E68" i="59"/>
  <c r="D68" i="59"/>
  <c r="C68" i="59"/>
  <c r="E61" i="59"/>
  <c r="E62" i="59"/>
  <c r="E67" i="59"/>
  <c r="D61" i="59"/>
  <c r="D62" i="59"/>
  <c r="D67" i="59"/>
  <c r="B48" i="59"/>
  <c r="C62" i="59"/>
  <c r="C67" i="59"/>
  <c r="E66" i="59"/>
  <c r="D66" i="59"/>
  <c r="C61" i="59"/>
  <c r="C66" i="59"/>
  <c r="E65" i="59"/>
  <c r="D65" i="59"/>
  <c r="C59" i="59"/>
  <c r="C65" i="59"/>
  <c r="T61" i="59"/>
  <c r="T62" i="59"/>
  <c r="T64" i="59"/>
  <c r="Q61" i="59"/>
  <c r="Q62" i="59"/>
  <c r="Q64" i="59"/>
  <c r="N61" i="59"/>
  <c r="N62" i="59"/>
  <c r="N64" i="59"/>
  <c r="K61" i="59"/>
  <c r="K62" i="59"/>
  <c r="K64" i="59"/>
  <c r="H61" i="59"/>
  <c r="H62" i="59"/>
  <c r="H64" i="59"/>
  <c r="E64" i="59"/>
  <c r="D64" i="59"/>
  <c r="C64" i="59"/>
  <c r="T63" i="59"/>
  <c r="Q63" i="59"/>
  <c r="N63" i="59"/>
  <c r="K63" i="59"/>
  <c r="H63" i="59"/>
  <c r="E63" i="59"/>
  <c r="D63" i="59"/>
  <c r="C63" i="59"/>
  <c r="B58" i="59"/>
  <c r="B57" i="59"/>
  <c r="B56" i="59"/>
  <c r="B55" i="59"/>
  <c r="B54" i="59"/>
  <c r="B53" i="59"/>
  <c r="B52" i="59"/>
  <c r="B51" i="59"/>
  <c r="T67" i="58"/>
  <c r="T68" i="58"/>
  <c r="T70" i="58"/>
  <c r="Q67" i="58"/>
  <c r="Q68" i="58"/>
  <c r="Q70" i="58"/>
  <c r="N67" i="58"/>
  <c r="N68" i="58"/>
  <c r="N70" i="58"/>
  <c r="K67" i="58"/>
  <c r="K68" i="58"/>
  <c r="K70" i="58"/>
  <c r="H67" i="58"/>
  <c r="H68" i="58"/>
  <c r="H70" i="58"/>
  <c r="T69" i="58"/>
  <c r="Q69" i="58"/>
  <c r="N69" i="58"/>
  <c r="K69" i="58"/>
  <c r="H69" i="58"/>
  <c r="E69" i="58"/>
  <c r="D69" i="58"/>
  <c r="D59" i="58"/>
  <c r="C69" i="58"/>
  <c r="E68" i="58"/>
  <c r="D68" i="58"/>
  <c r="C68" i="58"/>
  <c r="E61" i="58"/>
  <c r="E62" i="58"/>
  <c r="E67" i="58"/>
  <c r="D61" i="58"/>
  <c r="D62" i="58"/>
  <c r="D67" i="58"/>
  <c r="B49" i="58"/>
  <c r="C62" i="58"/>
  <c r="C67" i="58"/>
  <c r="E66" i="58"/>
  <c r="D66" i="58"/>
  <c r="C61" i="58"/>
  <c r="C66" i="58"/>
  <c r="E65" i="58"/>
  <c r="D65" i="58"/>
  <c r="C59" i="58"/>
  <c r="C65" i="58"/>
  <c r="T61" i="58"/>
  <c r="T62" i="58"/>
  <c r="T64" i="58"/>
  <c r="Q61" i="58"/>
  <c r="Q62" i="58"/>
  <c r="Q64" i="58"/>
  <c r="N61" i="58"/>
  <c r="N62" i="58"/>
  <c r="N64" i="58"/>
  <c r="K61" i="58"/>
  <c r="K62" i="58"/>
  <c r="K64" i="58"/>
  <c r="H61" i="58"/>
  <c r="H62" i="58"/>
  <c r="H64" i="58"/>
  <c r="E64" i="58"/>
  <c r="D64" i="58"/>
  <c r="C64" i="58"/>
  <c r="T63" i="58"/>
  <c r="Q63" i="58"/>
  <c r="N63" i="58"/>
  <c r="K63" i="58"/>
  <c r="H63" i="58"/>
  <c r="E63" i="58"/>
  <c r="D63" i="58"/>
  <c r="C63" i="58"/>
  <c r="B59" i="58"/>
  <c r="B58" i="58"/>
  <c r="B57" i="58"/>
  <c r="B51" i="58"/>
  <c r="B56" i="58"/>
  <c r="B55" i="58"/>
  <c r="B54" i="58"/>
  <c r="B53" i="58"/>
  <c r="B52" i="58"/>
  <c r="T67" i="57"/>
  <c r="T68" i="57"/>
  <c r="T70" i="57"/>
  <c r="Q67" i="57"/>
  <c r="Q68" i="57"/>
  <c r="Q70" i="57"/>
  <c r="N67" i="57"/>
  <c r="N68" i="57"/>
  <c r="N70" i="57"/>
  <c r="K67" i="57"/>
  <c r="K68" i="57"/>
  <c r="K70" i="57"/>
  <c r="H67" i="57"/>
  <c r="H68" i="57"/>
  <c r="H70" i="57"/>
  <c r="T69" i="57"/>
  <c r="Q69" i="57"/>
  <c r="N69" i="57"/>
  <c r="K69" i="57"/>
  <c r="H69" i="57"/>
  <c r="E69" i="57"/>
  <c r="D69" i="57"/>
  <c r="D59" i="57"/>
  <c r="C69" i="57"/>
  <c r="E68" i="57"/>
  <c r="D68" i="57"/>
  <c r="C68" i="57"/>
  <c r="E61" i="57"/>
  <c r="E62" i="57"/>
  <c r="E67" i="57"/>
  <c r="D61" i="57"/>
  <c r="D62" i="57"/>
  <c r="D67" i="57"/>
  <c r="B47" i="57"/>
  <c r="C62" i="57"/>
  <c r="C67" i="57"/>
  <c r="E66" i="57"/>
  <c r="D66" i="57"/>
  <c r="C61" i="57"/>
  <c r="C66" i="57"/>
  <c r="E65" i="57"/>
  <c r="D65" i="57"/>
  <c r="C59" i="57"/>
  <c r="C65" i="57"/>
  <c r="T61" i="57"/>
  <c r="T62" i="57"/>
  <c r="T64" i="57"/>
  <c r="Q61" i="57"/>
  <c r="Q62" i="57"/>
  <c r="Q64" i="57"/>
  <c r="N61" i="57"/>
  <c r="N62" i="57"/>
  <c r="N64" i="57"/>
  <c r="K61" i="57"/>
  <c r="K62" i="57"/>
  <c r="K64" i="57"/>
  <c r="H61" i="57"/>
  <c r="H62" i="57"/>
  <c r="H64" i="57"/>
  <c r="E64" i="57"/>
  <c r="D64" i="57"/>
  <c r="C64" i="57"/>
  <c r="T63" i="57"/>
  <c r="Q63" i="57"/>
  <c r="N63" i="57"/>
  <c r="K63" i="57"/>
  <c r="H63" i="57"/>
  <c r="E63" i="57"/>
  <c r="D63" i="57"/>
  <c r="C63" i="57"/>
  <c r="B57" i="57"/>
  <c r="B56" i="57"/>
  <c r="B55" i="57"/>
  <c r="B54" i="57"/>
  <c r="B53" i="57"/>
  <c r="B52" i="57"/>
  <c r="B51" i="57"/>
  <c r="B50" i="57"/>
  <c r="T67" i="56"/>
  <c r="T68" i="56"/>
  <c r="T70" i="56"/>
  <c r="Q67" i="56"/>
  <c r="Q68" i="56"/>
  <c r="Q70" i="56"/>
  <c r="N67" i="56"/>
  <c r="N68" i="56"/>
  <c r="N70" i="56"/>
  <c r="K67" i="56"/>
  <c r="K68" i="56"/>
  <c r="K70" i="56"/>
  <c r="H67" i="56"/>
  <c r="H68" i="56"/>
  <c r="H70" i="56"/>
  <c r="T69" i="56"/>
  <c r="Q69" i="56"/>
  <c r="N69" i="56"/>
  <c r="K69" i="56"/>
  <c r="H69" i="56"/>
  <c r="E69" i="56"/>
  <c r="D69" i="56"/>
  <c r="D59" i="56"/>
  <c r="C69" i="56"/>
  <c r="E68" i="56"/>
  <c r="D68" i="56"/>
  <c r="C68" i="56"/>
  <c r="E61" i="56"/>
  <c r="E62" i="56"/>
  <c r="E67" i="56"/>
  <c r="D61" i="56"/>
  <c r="D62" i="56"/>
  <c r="D67" i="56"/>
  <c r="B47" i="56"/>
  <c r="C62" i="56"/>
  <c r="C67" i="56"/>
  <c r="E66" i="56"/>
  <c r="D66" i="56"/>
  <c r="C61" i="56"/>
  <c r="C66" i="56"/>
  <c r="E65" i="56"/>
  <c r="D65" i="56"/>
  <c r="C59" i="56"/>
  <c r="C65" i="56"/>
  <c r="T61" i="56"/>
  <c r="T62" i="56"/>
  <c r="T64" i="56"/>
  <c r="Q61" i="56"/>
  <c r="Q62" i="56"/>
  <c r="Q64" i="56"/>
  <c r="N61" i="56"/>
  <c r="N62" i="56"/>
  <c r="N64" i="56"/>
  <c r="K61" i="56"/>
  <c r="K62" i="56"/>
  <c r="K64" i="56"/>
  <c r="H61" i="56"/>
  <c r="H62" i="56"/>
  <c r="H64" i="56"/>
  <c r="E64" i="56"/>
  <c r="D64" i="56"/>
  <c r="C64" i="56"/>
  <c r="T63" i="56"/>
  <c r="Q63" i="56"/>
  <c r="N63" i="56"/>
  <c r="K63" i="56"/>
  <c r="H63" i="56"/>
  <c r="E63" i="56"/>
  <c r="D63" i="56"/>
  <c r="C63" i="56"/>
  <c r="B57" i="56"/>
  <c r="B56" i="56"/>
  <c r="B55" i="56"/>
  <c r="B49" i="56"/>
  <c r="B54" i="56"/>
  <c r="B53" i="56"/>
  <c r="B52" i="56"/>
  <c r="B51" i="56"/>
  <c r="B50" i="56"/>
  <c r="T67" i="55"/>
  <c r="T68" i="55"/>
  <c r="T70" i="55"/>
  <c r="Q67" i="55"/>
  <c r="Q68" i="55"/>
  <c r="Q70" i="55"/>
  <c r="N67" i="55"/>
  <c r="N68" i="55"/>
  <c r="N70" i="55"/>
  <c r="K67" i="55"/>
  <c r="K68" i="55"/>
  <c r="K70" i="55"/>
  <c r="H67" i="55"/>
  <c r="H68" i="55"/>
  <c r="H70" i="55"/>
  <c r="T69" i="55"/>
  <c r="Q69" i="55"/>
  <c r="N69" i="55"/>
  <c r="K69" i="55"/>
  <c r="H69" i="55"/>
  <c r="E69" i="55"/>
  <c r="D69" i="55"/>
  <c r="D59" i="55"/>
  <c r="C69" i="55"/>
  <c r="E68" i="55"/>
  <c r="D68" i="55"/>
  <c r="C68" i="55"/>
  <c r="E61" i="55"/>
  <c r="E62" i="55"/>
  <c r="E67" i="55"/>
  <c r="D61" i="55"/>
  <c r="D62" i="55"/>
  <c r="D67" i="55"/>
  <c r="B47" i="55"/>
  <c r="C62" i="55"/>
  <c r="C67" i="55"/>
  <c r="E66" i="55"/>
  <c r="D66" i="55"/>
  <c r="C61" i="55"/>
  <c r="C66" i="55"/>
  <c r="E65" i="55"/>
  <c r="D65" i="55"/>
  <c r="C59" i="55"/>
  <c r="C65" i="55"/>
  <c r="T61" i="55"/>
  <c r="T62" i="55"/>
  <c r="T64" i="55"/>
  <c r="Q61" i="55"/>
  <c r="Q62" i="55"/>
  <c r="Q64" i="55"/>
  <c r="N61" i="55"/>
  <c r="N62" i="55"/>
  <c r="N64" i="55"/>
  <c r="K61" i="55"/>
  <c r="K62" i="55"/>
  <c r="K64" i="55"/>
  <c r="H61" i="55"/>
  <c r="H62" i="55"/>
  <c r="H64" i="55"/>
  <c r="E64" i="55"/>
  <c r="D64" i="55"/>
  <c r="C64" i="55"/>
  <c r="T63" i="55"/>
  <c r="Q63" i="55"/>
  <c r="N63" i="55"/>
  <c r="K63" i="55"/>
  <c r="H63" i="55"/>
  <c r="E63" i="55"/>
  <c r="D63" i="55"/>
  <c r="C63" i="55"/>
  <c r="B57" i="55"/>
  <c r="B56" i="55"/>
  <c r="B55" i="55"/>
  <c r="B49" i="55"/>
  <c r="B54" i="55"/>
  <c r="B53" i="55"/>
  <c r="B52" i="55"/>
  <c r="B51" i="55"/>
  <c r="B50" i="55"/>
  <c r="T67" i="54"/>
  <c r="T68" i="54"/>
  <c r="T70" i="54"/>
  <c r="Q67" i="54"/>
  <c r="Q68" i="54"/>
  <c r="Q70" i="54"/>
  <c r="N67" i="54"/>
  <c r="N68" i="54"/>
  <c r="N70" i="54"/>
  <c r="K67" i="54"/>
  <c r="K68" i="54"/>
  <c r="K70" i="54"/>
  <c r="H67" i="54"/>
  <c r="H68" i="54"/>
  <c r="H70" i="54"/>
  <c r="T69" i="54"/>
  <c r="Q69" i="54"/>
  <c r="N69" i="54"/>
  <c r="K69" i="54"/>
  <c r="H69" i="54"/>
  <c r="E69" i="54"/>
  <c r="D69" i="54"/>
  <c r="D59" i="54"/>
  <c r="C69" i="54"/>
  <c r="E68" i="54"/>
  <c r="D68" i="54"/>
  <c r="C68" i="54"/>
  <c r="E61" i="54"/>
  <c r="E62" i="54"/>
  <c r="E67" i="54"/>
  <c r="D61" i="54"/>
  <c r="D62" i="54"/>
  <c r="D67" i="54"/>
  <c r="B48" i="54"/>
  <c r="C62" i="54"/>
  <c r="C67" i="54"/>
  <c r="E66" i="54"/>
  <c r="D66" i="54"/>
  <c r="C61" i="54"/>
  <c r="C66" i="54"/>
  <c r="E65" i="54"/>
  <c r="D65" i="54"/>
  <c r="C59" i="54"/>
  <c r="C65" i="54"/>
  <c r="T61" i="54"/>
  <c r="T62" i="54"/>
  <c r="T64" i="54"/>
  <c r="Q61" i="54"/>
  <c r="Q62" i="54"/>
  <c r="Q64" i="54"/>
  <c r="N61" i="54"/>
  <c r="N62" i="54"/>
  <c r="N64" i="54"/>
  <c r="K61" i="54"/>
  <c r="K62" i="54"/>
  <c r="K64" i="54"/>
  <c r="H61" i="54"/>
  <c r="H62" i="54"/>
  <c r="H64" i="54"/>
  <c r="E64" i="54"/>
  <c r="D64" i="54"/>
  <c r="C64" i="54"/>
  <c r="T63" i="54"/>
  <c r="Q63" i="54"/>
  <c r="N63" i="54"/>
  <c r="K63" i="54"/>
  <c r="H63" i="54"/>
  <c r="E63" i="54"/>
  <c r="D63" i="54"/>
  <c r="C63" i="54"/>
  <c r="B58" i="54"/>
  <c r="B57" i="54"/>
  <c r="B56" i="54"/>
  <c r="B50" i="54"/>
  <c r="B55" i="54"/>
  <c r="B54" i="54"/>
  <c r="B53" i="54"/>
  <c r="B52" i="54"/>
  <c r="B51" i="54"/>
  <c r="T67" i="53"/>
  <c r="T68" i="53"/>
  <c r="T70" i="53"/>
  <c r="Q67" i="53"/>
  <c r="Q68" i="53"/>
  <c r="Q70" i="53"/>
  <c r="N67" i="53"/>
  <c r="N68" i="53"/>
  <c r="N70" i="53"/>
  <c r="K67" i="53"/>
  <c r="K68" i="53"/>
  <c r="K70" i="53"/>
  <c r="H67" i="53"/>
  <c r="H68" i="53"/>
  <c r="H70" i="53"/>
  <c r="T69" i="53"/>
  <c r="Q69" i="53"/>
  <c r="N69" i="53"/>
  <c r="K69" i="53"/>
  <c r="H69" i="53"/>
  <c r="E69" i="53"/>
  <c r="D69" i="53"/>
  <c r="D59" i="53"/>
  <c r="C69" i="53"/>
  <c r="E68" i="53"/>
  <c r="D68" i="53"/>
  <c r="C68" i="53"/>
  <c r="E61" i="53"/>
  <c r="E62" i="53"/>
  <c r="E67" i="53"/>
  <c r="D61" i="53"/>
  <c r="D62" i="53"/>
  <c r="D67" i="53"/>
  <c r="B48" i="53"/>
  <c r="C62" i="53"/>
  <c r="C67" i="53"/>
  <c r="E66" i="53"/>
  <c r="D66" i="53"/>
  <c r="C61" i="53"/>
  <c r="C66" i="53"/>
  <c r="E65" i="53"/>
  <c r="D65" i="53"/>
  <c r="C59" i="53"/>
  <c r="C65" i="53"/>
  <c r="T61" i="53"/>
  <c r="T62" i="53"/>
  <c r="T64" i="53"/>
  <c r="Q61" i="53"/>
  <c r="Q62" i="53"/>
  <c r="Q64" i="53"/>
  <c r="N61" i="53"/>
  <c r="N62" i="53"/>
  <c r="N64" i="53"/>
  <c r="K61" i="53"/>
  <c r="K62" i="53"/>
  <c r="K64" i="53"/>
  <c r="H61" i="53"/>
  <c r="H62" i="53"/>
  <c r="H64" i="53"/>
  <c r="E64" i="53"/>
  <c r="D64" i="53"/>
  <c r="C64" i="53"/>
  <c r="T63" i="53"/>
  <c r="Q63" i="53"/>
  <c r="N63" i="53"/>
  <c r="K63" i="53"/>
  <c r="H63" i="53"/>
  <c r="E63" i="53"/>
  <c r="D63" i="53"/>
  <c r="C63" i="53"/>
  <c r="B58" i="53"/>
  <c r="B57" i="53"/>
  <c r="B56" i="53"/>
  <c r="B50" i="53"/>
  <c r="B55" i="53"/>
  <c r="B54" i="53"/>
  <c r="B53" i="53"/>
  <c r="B52" i="53"/>
  <c r="B51" i="53"/>
  <c r="T67" i="52"/>
  <c r="T68" i="52"/>
  <c r="T70" i="52"/>
  <c r="Q67" i="52"/>
  <c r="Q68" i="52"/>
  <c r="Q70" i="52"/>
  <c r="N67" i="52"/>
  <c r="N68" i="52"/>
  <c r="N70" i="52"/>
  <c r="K67" i="52"/>
  <c r="K68" i="52"/>
  <c r="K70" i="52"/>
  <c r="H67" i="52"/>
  <c r="H68" i="52"/>
  <c r="H70" i="52"/>
  <c r="T69" i="52"/>
  <c r="Q69" i="52"/>
  <c r="N69" i="52"/>
  <c r="K69" i="52"/>
  <c r="H69" i="52"/>
  <c r="E69" i="52"/>
  <c r="D69" i="52"/>
  <c r="D59" i="52"/>
  <c r="C69" i="52"/>
  <c r="E68" i="52"/>
  <c r="D68" i="52"/>
  <c r="C68" i="52"/>
  <c r="E61" i="52"/>
  <c r="E62" i="52"/>
  <c r="E67" i="52"/>
  <c r="D61" i="52"/>
  <c r="D62" i="52"/>
  <c r="D67" i="52"/>
  <c r="B48" i="52"/>
  <c r="C62" i="52"/>
  <c r="C67" i="52"/>
  <c r="E66" i="52"/>
  <c r="D66" i="52"/>
  <c r="C61" i="52"/>
  <c r="C66" i="52"/>
  <c r="E65" i="52"/>
  <c r="D65" i="52"/>
  <c r="C59" i="52"/>
  <c r="C65" i="52"/>
  <c r="T61" i="52"/>
  <c r="T62" i="52"/>
  <c r="T64" i="52"/>
  <c r="Q61" i="52"/>
  <c r="Q62" i="52"/>
  <c r="Q64" i="52"/>
  <c r="N61" i="52"/>
  <c r="N62" i="52"/>
  <c r="N64" i="52"/>
  <c r="K61" i="52"/>
  <c r="K62" i="52"/>
  <c r="K64" i="52"/>
  <c r="H61" i="52"/>
  <c r="H62" i="52"/>
  <c r="H64" i="52"/>
  <c r="E64" i="52"/>
  <c r="D64" i="52"/>
  <c r="C64" i="52"/>
  <c r="T63" i="52"/>
  <c r="Q63" i="52"/>
  <c r="N63" i="52"/>
  <c r="K63" i="52"/>
  <c r="H63" i="52"/>
  <c r="E63" i="52"/>
  <c r="D63" i="52"/>
  <c r="C63" i="52"/>
  <c r="B58" i="52"/>
  <c r="B57" i="52"/>
  <c r="B56" i="52"/>
  <c r="B50" i="52"/>
  <c r="B55" i="52"/>
  <c r="B54" i="52"/>
  <c r="B53" i="52"/>
  <c r="B52" i="52"/>
  <c r="B51" i="52"/>
  <c r="T67" i="51"/>
  <c r="T68" i="51"/>
  <c r="T70" i="51"/>
  <c r="Q67" i="51"/>
  <c r="Q68" i="51"/>
  <c r="Q70" i="51"/>
  <c r="N67" i="51"/>
  <c r="N68" i="51"/>
  <c r="N70" i="51"/>
  <c r="K67" i="51"/>
  <c r="K68" i="51"/>
  <c r="K70" i="51"/>
  <c r="H67" i="51"/>
  <c r="H68" i="51"/>
  <c r="H70" i="51"/>
  <c r="T69" i="51"/>
  <c r="Q69" i="51"/>
  <c r="N69" i="51"/>
  <c r="K69" i="51"/>
  <c r="H69" i="51"/>
  <c r="E69" i="51"/>
  <c r="D69" i="51"/>
  <c r="D59" i="51"/>
  <c r="C69" i="51"/>
  <c r="E68" i="51"/>
  <c r="D68" i="51"/>
  <c r="C68" i="51"/>
  <c r="E61" i="51"/>
  <c r="E62" i="51"/>
  <c r="E67" i="51"/>
  <c r="D61" i="51"/>
  <c r="D62" i="51"/>
  <c r="D67" i="51"/>
  <c r="B46" i="51"/>
  <c r="C62" i="51"/>
  <c r="C67" i="51"/>
  <c r="B56" i="51"/>
  <c r="E66" i="51"/>
  <c r="D66" i="51"/>
  <c r="C61" i="51"/>
  <c r="C66" i="51"/>
  <c r="B55" i="51"/>
  <c r="E65" i="51"/>
  <c r="D65" i="51"/>
  <c r="C59" i="51"/>
  <c r="C65" i="51"/>
  <c r="B54" i="51"/>
  <c r="T61" i="51"/>
  <c r="T62" i="51"/>
  <c r="T64" i="51"/>
  <c r="Q61" i="51"/>
  <c r="Q62" i="51"/>
  <c r="Q64" i="51"/>
  <c r="N61" i="51"/>
  <c r="N62" i="51"/>
  <c r="N64" i="51"/>
  <c r="K61" i="51"/>
  <c r="K62" i="51"/>
  <c r="K64" i="51"/>
  <c r="H61" i="51"/>
  <c r="H62" i="51"/>
  <c r="H64" i="51"/>
  <c r="E64" i="51"/>
  <c r="D64" i="51"/>
  <c r="C64" i="51"/>
  <c r="B48" i="51"/>
  <c r="B53" i="51"/>
  <c r="T63" i="51"/>
  <c r="Q63" i="51"/>
  <c r="N63" i="51"/>
  <c r="K63" i="51"/>
  <c r="H63" i="51"/>
  <c r="E63" i="51"/>
  <c r="D63" i="51"/>
  <c r="C63" i="51"/>
  <c r="B52" i="51"/>
  <c r="B51" i="51"/>
  <c r="B50" i="51"/>
  <c r="B49" i="51"/>
  <c r="T67" i="50"/>
  <c r="T68" i="50"/>
  <c r="T70" i="50"/>
  <c r="Q67" i="50"/>
  <c r="Q68" i="50"/>
  <c r="Q70" i="50"/>
  <c r="N67" i="50"/>
  <c r="N68" i="50"/>
  <c r="N70" i="50"/>
  <c r="K67" i="50"/>
  <c r="K68" i="50"/>
  <c r="K70" i="50"/>
  <c r="H67" i="50"/>
  <c r="H68" i="50"/>
  <c r="H70" i="50"/>
  <c r="T69" i="50"/>
  <c r="Q69" i="50"/>
  <c r="N69" i="50"/>
  <c r="K69" i="50"/>
  <c r="H69" i="50"/>
  <c r="E69" i="50"/>
  <c r="D69" i="50"/>
  <c r="D59" i="50"/>
  <c r="C69" i="50"/>
  <c r="E68" i="50"/>
  <c r="D68" i="50"/>
  <c r="C68" i="50"/>
  <c r="E61" i="50"/>
  <c r="E62" i="50"/>
  <c r="E67" i="50"/>
  <c r="D61" i="50"/>
  <c r="D62" i="50"/>
  <c r="D67" i="50"/>
  <c r="B57" i="50"/>
  <c r="C62" i="50"/>
  <c r="C67" i="50"/>
  <c r="B67" i="50"/>
  <c r="E66" i="50"/>
  <c r="D66" i="50"/>
  <c r="C61" i="50"/>
  <c r="C66" i="50"/>
  <c r="B66" i="50"/>
  <c r="E65" i="50"/>
  <c r="D65" i="50"/>
  <c r="C59" i="50"/>
  <c r="C65" i="50"/>
  <c r="B65" i="50"/>
  <c r="T61" i="50"/>
  <c r="T62" i="50"/>
  <c r="T64" i="50"/>
  <c r="Q61" i="50"/>
  <c r="Q62" i="50"/>
  <c r="Q64" i="50"/>
  <c r="N61" i="50"/>
  <c r="N62" i="50"/>
  <c r="N64" i="50"/>
  <c r="K61" i="50"/>
  <c r="K62" i="50"/>
  <c r="K64" i="50"/>
  <c r="H61" i="50"/>
  <c r="H62" i="50"/>
  <c r="H64" i="50"/>
  <c r="E64" i="50"/>
  <c r="D64" i="50"/>
  <c r="C64" i="50"/>
  <c r="B59" i="50"/>
  <c r="B64" i="50"/>
  <c r="T63" i="50"/>
  <c r="Q63" i="50"/>
  <c r="N63" i="50"/>
  <c r="K63" i="50"/>
  <c r="H63" i="50"/>
  <c r="E63" i="50"/>
  <c r="D63" i="50"/>
  <c r="C63" i="50"/>
  <c r="B63" i="50"/>
  <c r="B62" i="50"/>
  <c r="B61" i="50"/>
  <c r="B60" i="50"/>
  <c r="T67" i="49"/>
  <c r="T68" i="49"/>
  <c r="T70" i="49"/>
  <c r="Q67" i="49"/>
  <c r="Q68" i="49"/>
  <c r="Q70" i="49"/>
  <c r="N67" i="49"/>
  <c r="N68" i="49"/>
  <c r="N70" i="49"/>
  <c r="K67" i="49"/>
  <c r="K68" i="49"/>
  <c r="K70" i="49"/>
  <c r="H67" i="49"/>
  <c r="H68" i="49"/>
  <c r="H70" i="49"/>
  <c r="T69" i="49"/>
  <c r="Q69" i="49"/>
  <c r="N69" i="49"/>
  <c r="K69" i="49"/>
  <c r="H69" i="49"/>
  <c r="E69" i="49"/>
  <c r="D69" i="49"/>
  <c r="D59" i="49"/>
  <c r="C69" i="49"/>
  <c r="E68" i="49"/>
  <c r="D68" i="49"/>
  <c r="C68" i="49"/>
  <c r="E61" i="49"/>
  <c r="E62" i="49"/>
  <c r="E67" i="49"/>
  <c r="D61" i="49"/>
  <c r="D62" i="49"/>
  <c r="D67" i="49"/>
  <c r="B57" i="49"/>
  <c r="C62" i="49"/>
  <c r="C67" i="49"/>
  <c r="B67" i="49"/>
  <c r="E66" i="49"/>
  <c r="D66" i="49"/>
  <c r="C61" i="49"/>
  <c r="C66" i="49"/>
  <c r="B66" i="49"/>
  <c r="E65" i="49"/>
  <c r="D65" i="49"/>
  <c r="C59" i="49"/>
  <c r="C65" i="49"/>
  <c r="B65" i="49"/>
  <c r="T61" i="49"/>
  <c r="T62" i="49"/>
  <c r="T64" i="49"/>
  <c r="Q61" i="49"/>
  <c r="Q62" i="49"/>
  <c r="Q64" i="49"/>
  <c r="N61" i="49"/>
  <c r="N62" i="49"/>
  <c r="N64" i="49"/>
  <c r="K61" i="49"/>
  <c r="K62" i="49"/>
  <c r="K64" i="49"/>
  <c r="H61" i="49"/>
  <c r="H62" i="49"/>
  <c r="H64" i="49"/>
  <c r="E64" i="49"/>
  <c r="D64" i="49"/>
  <c r="C64" i="49"/>
  <c r="B59" i="49"/>
  <c r="B64" i="49"/>
  <c r="T63" i="49"/>
  <c r="Q63" i="49"/>
  <c r="N63" i="49"/>
  <c r="K63" i="49"/>
  <c r="H63" i="49"/>
  <c r="E63" i="49"/>
  <c r="D63" i="49"/>
  <c r="C63" i="49"/>
  <c r="B63" i="49"/>
  <c r="B62" i="49"/>
  <c r="B61" i="49"/>
  <c r="B60" i="49"/>
  <c r="T64" i="48"/>
  <c r="T65" i="48"/>
  <c r="T67" i="48"/>
  <c r="Q64" i="48"/>
  <c r="Q65" i="48"/>
  <c r="Q67" i="48"/>
  <c r="N64" i="48"/>
  <c r="N65" i="48"/>
  <c r="N67" i="48"/>
  <c r="K64" i="48"/>
  <c r="K65" i="48"/>
  <c r="K67" i="48"/>
  <c r="H64" i="48"/>
  <c r="H65" i="48"/>
  <c r="H67" i="48"/>
  <c r="T66" i="48"/>
  <c r="Q66" i="48"/>
  <c r="N66" i="48"/>
  <c r="K66" i="48"/>
  <c r="H66" i="48"/>
  <c r="E66" i="48"/>
  <c r="D66" i="48"/>
  <c r="D56" i="48"/>
  <c r="C66" i="48"/>
  <c r="E65" i="48"/>
  <c r="D65" i="48"/>
  <c r="C65" i="48"/>
  <c r="E58" i="48"/>
  <c r="E59" i="48"/>
  <c r="E64" i="48"/>
  <c r="D58" i="48"/>
  <c r="D59" i="48"/>
  <c r="D64" i="48"/>
  <c r="B54" i="48"/>
  <c r="C59" i="48"/>
  <c r="C64" i="48"/>
  <c r="E63" i="48"/>
  <c r="D63" i="48"/>
  <c r="C58" i="48"/>
  <c r="C63" i="48"/>
  <c r="E62" i="48"/>
  <c r="D62" i="48"/>
  <c r="C56" i="48"/>
  <c r="C62" i="48"/>
  <c r="T58" i="48"/>
  <c r="T59" i="48"/>
  <c r="T61" i="48"/>
  <c r="Q58" i="48"/>
  <c r="Q59" i="48"/>
  <c r="Q61" i="48"/>
  <c r="N58" i="48"/>
  <c r="N59" i="48"/>
  <c r="N61" i="48"/>
  <c r="K58" i="48"/>
  <c r="K59" i="48"/>
  <c r="K61" i="48"/>
  <c r="H58" i="48"/>
  <c r="H59" i="48"/>
  <c r="H61" i="48"/>
  <c r="E61" i="48"/>
  <c r="D61" i="48"/>
  <c r="C61" i="48"/>
  <c r="B64" i="48"/>
  <c r="T60" i="48"/>
  <c r="Q60" i="48"/>
  <c r="N60" i="48"/>
  <c r="K60" i="48"/>
  <c r="H60" i="48"/>
  <c r="E60" i="48"/>
  <c r="D60" i="48"/>
  <c r="C60" i="48"/>
  <c r="B63" i="48"/>
  <c r="B62" i="48"/>
  <c r="B56" i="48"/>
  <c r="B61" i="48"/>
  <c r="B60" i="48"/>
  <c r="B59" i="48"/>
  <c r="B58" i="48"/>
  <c r="B57" i="48"/>
  <c r="T64" i="47"/>
  <c r="T65" i="47"/>
  <c r="T67" i="47"/>
  <c r="Q64" i="47"/>
  <c r="Q65" i="47"/>
  <c r="Q67" i="47"/>
  <c r="N64" i="47"/>
  <c r="N65" i="47"/>
  <c r="N67" i="47"/>
  <c r="K64" i="47"/>
  <c r="K65" i="47"/>
  <c r="K67" i="47"/>
  <c r="H64" i="47"/>
  <c r="H65" i="47"/>
  <c r="H67" i="47"/>
  <c r="T66" i="47"/>
  <c r="Q66" i="47"/>
  <c r="N66" i="47"/>
  <c r="K66" i="47"/>
  <c r="H66" i="47"/>
  <c r="E66" i="47"/>
  <c r="D66" i="47"/>
  <c r="D56" i="47"/>
  <c r="C66" i="47"/>
  <c r="E65" i="47"/>
  <c r="D65" i="47"/>
  <c r="C65" i="47"/>
  <c r="E58" i="47"/>
  <c r="E59" i="47"/>
  <c r="E64" i="47"/>
  <c r="D58" i="47"/>
  <c r="D59" i="47"/>
  <c r="D64" i="47"/>
  <c r="B51" i="47"/>
  <c r="C59" i="47"/>
  <c r="C64" i="47"/>
  <c r="E63" i="47"/>
  <c r="D63" i="47"/>
  <c r="C58" i="47"/>
  <c r="C63" i="47"/>
  <c r="E62" i="47"/>
  <c r="D62" i="47"/>
  <c r="C56" i="47"/>
  <c r="C62" i="47"/>
  <c r="B61" i="47"/>
  <c r="T58" i="47"/>
  <c r="T59" i="47"/>
  <c r="T61" i="47"/>
  <c r="Q58" i="47"/>
  <c r="Q59" i="47"/>
  <c r="Q61" i="47"/>
  <c r="N58" i="47"/>
  <c r="N59" i="47"/>
  <c r="N61" i="47"/>
  <c r="K58" i="47"/>
  <c r="K59" i="47"/>
  <c r="K61" i="47"/>
  <c r="H58" i="47"/>
  <c r="H59" i="47"/>
  <c r="H61" i="47"/>
  <c r="E61" i="47"/>
  <c r="D61" i="47"/>
  <c r="C61" i="47"/>
  <c r="B60" i="47"/>
  <c r="T60" i="47"/>
  <c r="Q60" i="47"/>
  <c r="N60" i="47"/>
  <c r="K60" i="47"/>
  <c r="H60" i="47"/>
  <c r="E60" i="47"/>
  <c r="D60" i="47"/>
  <c r="C60" i="47"/>
  <c r="B59" i="47"/>
  <c r="B53" i="47"/>
  <c r="B58" i="47"/>
  <c r="B57" i="47"/>
  <c r="B56" i="47"/>
  <c r="B55" i="47"/>
  <c r="B54" i="47"/>
  <c r="T64" i="46"/>
  <c r="T65" i="46"/>
  <c r="T67" i="46"/>
  <c r="Q64" i="46"/>
  <c r="Q65" i="46"/>
  <c r="Q67" i="46"/>
  <c r="N64" i="46"/>
  <c r="N65" i="46"/>
  <c r="N67" i="46"/>
  <c r="K64" i="46"/>
  <c r="K65" i="46"/>
  <c r="K67" i="46"/>
  <c r="H64" i="46"/>
  <c r="H65" i="46"/>
  <c r="H67" i="46"/>
  <c r="T66" i="46"/>
  <c r="Q66" i="46"/>
  <c r="N66" i="46"/>
  <c r="K66" i="46"/>
  <c r="H66" i="46"/>
  <c r="E66" i="46"/>
  <c r="D66" i="46"/>
  <c r="D56" i="46"/>
  <c r="C66" i="46"/>
  <c r="E65" i="46"/>
  <c r="D65" i="46"/>
  <c r="C65" i="46"/>
  <c r="E58" i="46"/>
  <c r="E59" i="46"/>
  <c r="E64" i="46"/>
  <c r="D58" i="46"/>
  <c r="D59" i="46"/>
  <c r="D64" i="46"/>
  <c r="B52" i="46"/>
  <c r="C59" i="46"/>
  <c r="C64" i="46"/>
  <c r="E63" i="46"/>
  <c r="D63" i="46"/>
  <c r="C58" i="46"/>
  <c r="C63" i="46"/>
  <c r="B62" i="46"/>
  <c r="E62" i="46"/>
  <c r="D62" i="46"/>
  <c r="C56" i="46"/>
  <c r="C62" i="46"/>
  <c r="B61" i="46"/>
  <c r="T58" i="46"/>
  <c r="T59" i="46"/>
  <c r="T61" i="46"/>
  <c r="Q58" i="46"/>
  <c r="Q59" i="46"/>
  <c r="Q61" i="46"/>
  <c r="N58" i="46"/>
  <c r="N59" i="46"/>
  <c r="N61" i="46"/>
  <c r="K58" i="46"/>
  <c r="K59" i="46"/>
  <c r="K61" i="46"/>
  <c r="H58" i="46"/>
  <c r="H59" i="46"/>
  <c r="H61" i="46"/>
  <c r="E61" i="46"/>
  <c r="D61" i="46"/>
  <c r="C61" i="46"/>
  <c r="B60" i="46"/>
  <c r="T60" i="46"/>
  <c r="Q60" i="46"/>
  <c r="N60" i="46"/>
  <c r="K60" i="46"/>
  <c r="H60" i="46"/>
  <c r="E60" i="46"/>
  <c r="D60" i="46"/>
  <c r="C60" i="46"/>
  <c r="B54" i="46"/>
  <c r="B59" i="46"/>
  <c r="B58" i="46"/>
  <c r="B57" i="46"/>
  <c r="B56" i="46"/>
  <c r="B55" i="46"/>
  <c r="T64" i="45"/>
  <c r="T65" i="45"/>
  <c r="T67" i="45"/>
  <c r="Q64" i="45"/>
  <c r="Q65" i="45"/>
  <c r="Q67" i="45"/>
  <c r="N64" i="45"/>
  <c r="N65" i="45"/>
  <c r="N67" i="45"/>
  <c r="K64" i="45"/>
  <c r="K65" i="45"/>
  <c r="K67" i="45"/>
  <c r="H64" i="45"/>
  <c r="H65" i="45"/>
  <c r="H67" i="45"/>
  <c r="B63" i="45"/>
  <c r="T66" i="45"/>
  <c r="Q66" i="45"/>
  <c r="N66" i="45"/>
  <c r="K66" i="45"/>
  <c r="H66" i="45"/>
  <c r="E66" i="45"/>
  <c r="D66" i="45"/>
  <c r="D56" i="45"/>
  <c r="C66" i="45"/>
  <c r="B62" i="45"/>
  <c r="E65" i="45"/>
  <c r="D65" i="45"/>
  <c r="C65" i="45"/>
  <c r="B53" i="45"/>
  <c r="B61" i="45"/>
  <c r="E58" i="45"/>
  <c r="E59" i="45"/>
  <c r="E64" i="45"/>
  <c r="D58" i="45"/>
  <c r="D59" i="45"/>
  <c r="D64" i="45"/>
  <c r="C59" i="45"/>
  <c r="C64" i="45"/>
  <c r="B55" i="45"/>
  <c r="B60" i="45"/>
  <c r="E63" i="45"/>
  <c r="D63" i="45"/>
  <c r="C58" i="45"/>
  <c r="C63" i="45"/>
  <c r="B59" i="45"/>
  <c r="E62" i="45"/>
  <c r="D62" i="45"/>
  <c r="C56" i="45"/>
  <c r="C62" i="45"/>
  <c r="B58" i="45"/>
  <c r="T58" i="45"/>
  <c r="T59" i="45"/>
  <c r="T61" i="45"/>
  <c r="Q58" i="45"/>
  <c r="Q59" i="45"/>
  <c r="Q61" i="45"/>
  <c r="N58" i="45"/>
  <c r="N59" i="45"/>
  <c r="N61" i="45"/>
  <c r="K58" i="45"/>
  <c r="K59" i="45"/>
  <c r="K61" i="45"/>
  <c r="H58" i="45"/>
  <c r="H59" i="45"/>
  <c r="H61" i="45"/>
  <c r="E61" i="45"/>
  <c r="D61" i="45"/>
  <c r="C61" i="45"/>
  <c r="B57" i="45"/>
  <c r="T60" i="45"/>
  <c r="Q60" i="45"/>
  <c r="N60" i="45"/>
  <c r="K60" i="45"/>
  <c r="H60" i="45"/>
  <c r="E60" i="45"/>
  <c r="D60" i="45"/>
  <c r="C60" i="45"/>
  <c r="B56" i="45"/>
  <c r="T64" i="44"/>
  <c r="T65" i="44"/>
  <c r="T67" i="44"/>
  <c r="Q64" i="44"/>
  <c r="Q65" i="44"/>
  <c r="Q67" i="44"/>
  <c r="N64" i="44"/>
  <c r="N65" i="44"/>
  <c r="N67" i="44"/>
  <c r="K64" i="44"/>
  <c r="K65" i="44"/>
  <c r="K67" i="44"/>
  <c r="H64" i="44"/>
  <c r="H65" i="44"/>
  <c r="H67" i="44"/>
  <c r="T66" i="44"/>
  <c r="Q66" i="44"/>
  <c r="N66" i="44"/>
  <c r="K66" i="44"/>
  <c r="H66" i="44"/>
  <c r="E66" i="44"/>
  <c r="D66" i="44"/>
  <c r="D56" i="44"/>
  <c r="C66" i="44"/>
  <c r="B67" i="44"/>
  <c r="E65" i="44"/>
  <c r="D65" i="44"/>
  <c r="C65" i="44"/>
  <c r="B66" i="44"/>
  <c r="E58" i="44"/>
  <c r="E59" i="44"/>
  <c r="E64" i="44"/>
  <c r="D58" i="44"/>
  <c r="D59" i="44"/>
  <c r="D64" i="44"/>
  <c r="B57" i="44"/>
  <c r="C59" i="44"/>
  <c r="C64" i="44"/>
  <c r="B65" i="44"/>
  <c r="E63" i="44"/>
  <c r="D63" i="44"/>
  <c r="C58" i="44"/>
  <c r="C63" i="44"/>
  <c r="B59" i="44"/>
  <c r="B64" i="44"/>
  <c r="E62" i="44"/>
  <c r="D62" i="44"/>
  <c r="C56" i="44"/>
  <c r="C62" i="44"/>
  <c r="B63" i="44"/>
  <c r="T58" i="44"/>
  <c r="T59" i="44"/>
  <c r="T61" i="44"/>
  <c r="Q58" i="44"/>
  <c r="Q59" i="44"/>
  <c r="Q61" i="44"/>
  <c r="N58" i="44"/>
  <c r="N59" i="44"/>
  <c r="N61" i="44"/>
  <c r="K58" i="44"/>
  <c r="K59" i="44"/>
  <c r="K61" i="44"/>
  <c r="H58" i="44"/>
  <c r="H59" i="44"/>
  <c r="H61" i="44"/>
  <c r="E61" i="44"/>
  <c r="D61" i="44"/>
  <c r="C61" i="44"/>
  <c r="B62" i="44"/>
  <c r="T60" i="44"/>
  <c r="Q60" i="44"/>
  <c r="N60" i="44"/>
  <c r="K60" i="44"/>
  <c r="H60" i="44"/>
  <c r="E60" i="44"/>
  <c r="D60" i="44"/>
  <c r="C60" i="44"/>
  <c r="B61" i="44"/>
  <c r="B60" i="44"/>
  <c r="T64" i="43"/>
  <c r="T65" i="43"/>
  <c r="T67" i="43"/>
  <c r="Q64" i="43"/>
  <c r="Q65" i="43"/>
  <c r="Q67" i="43"/>
  <c r="N64" i="43"/>
  <c r="N65" i="43"/>
  <c r="N67" i="43"/>
  <c r="K64" i="43"/>
  <c r="K65" i="43"/>
  <c r="K67" i="43"/>
  <c r="H64" i="43"/>
  <c r="H65" i="43"/>
  <c r="H67" i="43"/>
  <c r="T66" i="43"/>
  <c r="Q66" i="43"/>
  <c r="N66" i="43"/>
  <c r="K66" i="43"/>
  <c r="H66" i="43"/>
  <c r="E66" i="43"/>
  <c r="D66" i="43"/>
  <c r="D56" i="43"/>
  <c r="C66" i="43"/>
  <c r="B66" i="43"/>
  <c r="E65" i="43"/>
  <c r="D65" i="43"/>
  <c r="C65" i="43"/>
  <c r="B65" i="43"/>
  <c r="E58" i="43"/>
  <c r="E59" i="43"/>
  <c r="E64" i="43"/>
  <c r="D58" i="43"/>
  <c r="D59" i="43"/>
  <c r="D64" i="43"/>
  <c r="B56" i="43"/>
  <c r="C59" i="43"/>
  <c r="C64" i="43"/>
  <c r="B64" i="43"/>
  <c r="E63" i="43"/>
  <c r="D63" i="43"/>
  <c r="C58" i="43"/>
  <c r="C63" i="43"/>
  <c r="B58" i="43"/>
  <c r="B63" i="43"/>
  <c r="E62" i="43"/>
  <c r="D62" i="43"/>
  <c r="C56" i="43"/>
  <c r="C62" i="43"/>
  <c r="B62" i="43"/>
  <c r="T58" i="43"/>
  <c r="T59" i="43"/>
  <c r="T61" i="43"/>
  <c r="Q58" i="43"/>
  <c r="Q59" i="43"/>
  <c r="Q61" i="43"/>
  <c r="N58" i="43"/>
  <c r="N59" i="43"/>
  <c r="N61" i="43"/>
  <c r="K58" i="43"/>
  <c r="K59" i="43"/>
  <c r="K61" i="43"/>
  <c r="H58" i="43"/>
  <c r="H59" i="43"/>
  <c r="H61" i="43"/>
  <c r="E61" i="43"/>
  <c r="D61" i="43"/>
  <c r="C61" i="43"/>
  <c r="B61" i="43"/>
  <c r="T60" i="43"/>
  <c r="Q60" i="43"/>
  <c r="N60" i="43"/>
  <c r="K60" i="43"/>
  <c r="H60" i="43"/>
  <c r="E60" i="43"/>
  <c r="D60" i="43"/>
  <c r="C60" i="43"/>
  <c r="B60" i="43"/>
  <c r="B59" i="43"/>
  <c r="T64" i="42"/>
  <c r="T65" i="42"/>
  <c r="T67" i="42"/>
  <c r="Q64" i="42"/>
  <c r="Q65" i="42"/>
  <c r="Q67" i="42"/>
  <c r="N64" i="42"/>
  <c r="N65" i="42"/>
  <c r="N67" i="42"/>
  <c r="K64" i="42"/>
  <c r="K65" i="42"/>
  <c r="K67" i="42"/>
  <c r="H64" i="42"/>
  <c r="H65" i="42"/>
  <c r="H67" i="42"/>
  <c r="B66" i="42"/>
  <c r="T66" i="42"/>
  <c r="Q66" i="42"/>
  <c r="N66" i="42"/>
  <c r="K66" i="42"/>
  <c r="H66" i="42"/>
  <c r="E66" i="42"/>
  <c r="D66" i="42"/>
  <c r="D56" i="42"/>
  <c r="C66" i="42"/>
  <c r="B65" i="42"/>
  <c r="E65" i="42"/>
  <c r="D65" i="42"/>
  <c r="C65" i="42"/>
  <c r="B56" i="42"/>
  <c r="B64" i="42"/>
  <c r="E58" i="42"/>
  <c r="E59" i="42"/>
  <c r="E64" i="42"/>
  <c r="D58" i="42"/>
  <c r="D59" i="42"/>
  <c r="D64" i="42"/>
  <c r="C59" i="42"/>
  <c r="C64" i="42"/>
  <c r="B58" i="42"/>
  <c r="B63" i="42"/>
  <c r="E63" i="42"/>
  <c r="D63" i="42"/>
  <c r="C58" i="42"/>
  <c r="C63" i="42"/>
  <c r="B62" i="42"/>
  <c r="E62" i="42"/>
  <c r="D62" i="42"/>
  <c r="C56" i="42"/>
  <c r="C62" i="42"/>
  <c r="B61" i="42"/>
  <c r="T58" i="42"/>
  <c r="T59" i="42"/>
  <c r="T61" i="42"/>
  <c r="Q58" i="42"/>
  <c r="Q59" i="42"/>
  <c r="Q61" i="42"/>
  <c r="N58" i="42"/>
  <c r="N59" i="42"/>
  <c r="N61" i="42"/>
  <c r="K58" i="42"/>
  <c r="K59" i="42"/>
  <c r="K61" i="42"/>
  <c r="H58" i="42"/>
  <c r="H59" i="42"/>
  <c r="H61" i="42"/>
  <c r="E61" i="42"/>
  <c r="D61" i="42"/>
  <c r="C61" i="42"/>
  <c r="B60" i="42"/>
  <c r="T60" i="42"/>
  <c r="Q60" i="42"/>
  <c r="N60" i="42"/>
  <c r="K60" i="42"/>
  <c r="H60" i="42"/>
  <c r="E60" i="42"/>
  <c r="D60" i="42"/>
  <c r="C60" i="42"/>
  <c r="B59" i="42"/>
  <c r="B57" i="41"/>
  <c r="T64" i="41"/>
  <c r="T65" i="41"/>
  <c r="T67" i="41"/>
  <c r="Q64" i="41"/>
  <c r="Q65" i="41"/>
  <c r="Q67" i="41"/>
  <c r="N64" i="41"/>
  <c r="N65" i="41"/>
  <c r="N67" i="41"/>
  <c r="K64" i="41"/>
  <c r="K65" i="41"/>
  <c r="K67" i="41"/>
  <c r="H64" i="41"/>
  <c r="H65" i="41"/>
  <c r="H67" i="41"/>
  <c r="T66" i="41"/>
  <c r="Q66" i="41"/>
  <c r="N66" i="41"/>
  <c r="K66" i="41"/>
  <c r="H66" i="41"/>
  <c r="E66" i="41"/>
  <c r="D66" i="41"/>
  <c r="D56" i="41"/>
  <c r="C66" i="41"/>
  <c r="E65" i="41"/>
  <c r="D65" i="41"/>
  <c r="C65" i="41"/>
  <c r="E58" i="41"/>
  <c r="E59" i="41"/>
  <c r="E64" i="41"/>
  <c r="D58" i="41"/>
  <c r="D59" i="41"/>
  <c r="D64" i="41"/>
  <c r="C59" i="41"/>
  <c r="C64" i="41"/>
  <c r="E63" i="41"/>
  <c r="D63" i="41"/>
  <c r="C58" i="41"/>
  <c r="C63" i="41"/>
  <c r="E62" i="41"/>
  <c r="D62" i="41"/>
  <c r="C56" i="41"/>
  <c r="C62" i="41"/>
  <c r="T58" i="41"/>
  <c r="T59" i="41"/>
  <c r="T61" i="41"/>
  <c r="Q58" i="41"/>
  <c r="Q59" i="41"/>
  <c r="Q61" i="41"/>
  <c r="N58" i="41"/>
  <c r="N59" i="41"/>
  <c r="N61" i="41"/>
  <c r="K58" i="41"/>
  <c r="K59" i="41"/>
  <c r="K61" i="41"/>
  <c r="H58" i="41"/>
  <c r="H59" i="41"/>
  <c r="H61" i="41"/>
  <c r="E61" i="41"/>
  <c r="D61" i="41"/>
  <c r="C61" i="41"/>
  <c r="T60" i="41"/>
  <c r="Q60" i="41"/>
  <c r="N60" i="41"/>
  <c r="K60" i="41"/>
  <c r="H60" i="41"/>
  <c r="E60" i="41"/>
  <c r="D60" i="41"/>
  <c r="C60" i="41"/>
  <c r="B67" i="41"/>
  <c r="B66" i="41"/>
  <c r="B65" i="41"/>
  <c r="B59" i="41"/>
  <c r="B64" i="41"/>
  <c r="B63" i="41"/>
  <c r="B62" i="41"/>
  <c r="B61" i="41"/>
  <c r="B60" i="41"/>
  <c r="B48" i="40"/>
  <c r="B51" i="40"/>
  <c r="T66" i="40"/>
  <c r="Q66" i="40"/>
  <c r="N66" i="40"/>
  <c r="K66" i="40"/>
  <c r="H66" i="40"/>
  <c r="E66" i="40"/>
  <c r="D66" i="40"/>
  <c r="T65" i="40"/>
  <c r="Q65" i="40"/>
  <c r="N65" i="40"/>
  <c r="K65" i="40"/>
  <c r="H65" i="40"/>
  <c r="E65" i="40"/>
  <c r="D65" i="40"/>
  <c r="C65" i="40"/>
  <c r="T64" i="40"/>
  <c r="T67" i="40"/>
  <c r="Q64" i="40"/>
  <c r="Q67" i="40"/>
  <c r="N64" i="40"/>
  <c r="N67" i="40"/>
  <c r="K64" i="40"/>
  <c r="K67" i="40"/>
  <c r="H64" i="40"/>
  <c r="E62" i="40"/>
  <c r="T60" i="40"/>
  <c r="Q60" i="40"/>
  <c r="N60" i="40"/>
  <c r="K60" i="40"/>
  <c r="H60" i="40"/>
  <c r="T59" i="40"/>
  <c r="Q59" i="40"/>
  <c r="N59" i="40"/>
  <c r="K59" i="40"/>
  <c r="H59" i="40"/>
  <c r="T58" i="40"/>
  <c r="Q58" i="40"/>
  <c r="N58" i="40"/>
  <c r="K58" i="40"/>
  <c r="H58" i="40"/>
  <c r="E58" i="40"/>
  <c r="E61" i="40"/>
  <c r="D58" i="40"/>
  <c r="D61" i="40"/>
  <c r="C58" i="40"/>
  <c r="C60" i="40"/>
  <c r="D56" i="40"/>
  <c r="C66" i="40"/>
  <c r="C56" i="40"/>
  <c r="C62" i="40"/>
  <c r="B58" i="40"/>
  <c r="B57" i="40"/>
  <c r="B50" i="40"/>
  <c r="B55" i="40"/>
  <c r="N61" i="40"/>
  <c r="Q61" i="40"/>
  <c r="D63" i="40"/>
  <c r="K61" i="40"/>
  <c r="B53" i="40"/>
  <c r="T61" i="40"/>
  <c r="H67" i="40"/>
  <c r="H61" i="40"/>
  <c r="B52" i="40"/>
  <c r="B56" i="40"/>
  <c r="C63" i="40"/>
  <c r="C59" i="40"/>
  <c r="C64" i="40"/>
  <c r="C61" i="40"/>
  <c r="B54" i="40"/>
  <c r="D59" i="40"/>
  <c r="D64" i="40"/>
  <c r="D60" i="40"/>
  <c r="D62" i="40"/>
  <c r="E63" i="40"/>
  <c r="E59" i="40"/>
  <c r="E64" i="40"/>
  <c r="E60" i="40"/>
  <c r="T64" i="38"/>
  <c r="T65" i="38"/>
  <c r="T67" i="38"/>
  <c r="Q64" i="38"/>
  <c r="Q65" i="38"/>
  <c r="Q67" i="38"/>
  <c r="N64" i="38"/>
  <c r="N65" i="38"/>
  <c r="N67" i="38"/>
  <c r="K64" i="38"/>
  <c r="K65" i="38"/>
  <c r="K67" i="38"/>
  <c r="H64" i="38"/>
  <c r="H65" i="38"/>
  <c r="T66" i="38"/>
  <c r="Q66" i="38"/>
  <c r="N66" i="38"/>
  <c r="K66" i="38"/>
  <c r="H66" i="38"/>
  <c r="E66" i="38"/>
  <c r="D66" i="38"/>
  <c r="D56" i="38"/>
  <c r="C66" i="38"/>
  <c r="E65" i="38"/>
  <c r="D65" i="38"/>
  <c r="C65" i="38"/>
  <c r="E58" i="38"/>
  <c r="E59" i="38"/>
  <c r="E64" i="38"/>
  <c r="D58" i="38"/>
  <c r="D59" i="38"/>
  <c r="D64" i="38"/>
  <c r="B42" i="38"/>
  <c r="C59" i="38"/>
  <c r="C64" i="38"/>
  <c r="E63" i="38"/>
  <c r="D63" i="38"/>
  <c r="C58" i="38"/>
  <c r="C63" i="38"/>
  <c r="E62" i="38"/>
  <c r="D62" i="38"/>
  <c r="C56" i="38"/>
  <c r="C62" i="38"/>
  <c r="T58" i="38"/>
  <c r="T59" i="38"/>
  <c r="T61" i="38"/>
  <c r="Q58" i="38"/>
  <c r="Q59" i="38"/>
  <c r="Q61" i="38"/>
  <c r="N58" i="38"/>
  <c r="N59" i="38"/>
  <c r="N61" i="38"/>
  <c r="K58" i="38"/>
  <c r="K59" i="38"/>
  <c r="K61" i="38"/>
  <c r="H58" i="38"/>
  <c r="H59" i="38"/>
  <c r="E61" i="38"/>
  <c r="D61" i="38"/>
  <c r="C61" i="38"/>
  <c r="T60" i="38"/>
  <c r="Q60" i="38"/>
  <c r="N60" i="38"/>
  <c r="K60" i="38"/>
  <c r="H60" i="38"/>
  <c r="E60" i="38"/>
  <c r="D60" i="38"/>
  <c r="C60" i="38"/>
  <c r="B52" i="38"/>
  <c r="B51" i="38"/>
  <c r="B50" i="38"/>
  <c r="B44" i="38"/>
  <c r="B49" i="38"/>
  <c r="B48" i="38"/>
  <c r="B47" i="38"/>
  <c r="B46" i="38"/>
  <c r="B45" i="38"/>
  <c r="T64" i="36"/>
  <c r="T65" i="36"/>
  <c r="T67" i="36"/>
  <c r="Q64" i="36"/>
  <c r="Q65" i="36"/>
  <c r="Q67" i="36"/>
  <c r="N64" i="36"/>
  <c r="N65" i="36"/>
  <c r="N67" i="36"/>
  <c r="K64" i="36"/>
  <c r="K65" i="36"/>
  <c r="K67" i="36"/>
  <c r="H64" i="36"/>
  <c r="H65" i="36"/>
  <c r="H67" i="36"/>
  <c r="T66" i="36"/>
  <c r="Q66" i="36"/>
  <c r="N66" i="36"/>
  <c r="K66" i="36"/>
  <c r="H66" i="36"/>
  <c r="E66" i="36"/>
  <c r="D66" i="36"/>
  <c r="D56" i="36"/>
  <c r="C65" i="36"/>
  <c r="B54" i="36"/>
  <c r="E65" i="36"/>
  <c r="D65" i="36"/>
  <c r="C64" i="36"/>
  <c r="B53" i="36"/>
  <c r="E58" i="36"/>
  <c r="E59" i="36"/>
  <c r="E64" i="36"/>
  <c r="D58" i="36"/>
  <c r="D59" i="36"/>
  <c r="D64" i="36"/>
  <c r="B44" i="36"/>
  <c r="B50" i="36"/>
  <c r="B52" i="36"/>
  <c r="E63" i="36"/>
  <c r="D63" i="36"/>
  <c r="C57" i="36"/>
  <c r="C62" i="36"/>
  <c r="B46" i="36"/>
  <c r="B51" i="36"/>
  <c r="E62" i="36"/>
  <c r="D62" i="36"/>
  <c r="C55" i="36"/>
  <c r="C61" i="36"/>
  <c r="T58" i="36"/>
  <c r="T59" i="36"/>
  <c r="T61" i="36"/>
  <c r="Q58" i="36"/>
  <c r="Q59" i="36"/>
  <c r="Q61" i="36"/>
  <c r="N58" i="36"/>
  <c r="N59" i="36"/>
  <c r="N61" i="36"/>
  <c r="K58" i="36"/>
  <c r="K59" i="36"/>
  <c r="K61" i="36"/>
  <c r="H58" i="36"/>
  <c r="H59" i="36"/>
  <c r="H61" i="36"/>
  <c r="E61" i="36"/>
  <c r="D61" i="36"/>
  <c r="C60" i="36"/>
  <c r="T60" i="36"/>
  <c r="Q60" i="36"/>
  <c r="N60" i="36"/>
  <c r="K60" i="36"/>
  <c r="H60" i="36"/>
  <c r="E60" i="36"/>
  <c r="D60" i="36"/>
  <c r="C59" i="36"/>
  <c r="B48" i="36"/>
  <c r="B47" i="36"/>
  <c r="T64" i="34"/>
  <c r="T65" i="34"/>
  <c r="T67" i="34"/>
  <c r="Q64" i="34"/>
  <c r="Q65" i="34"/>
  <c r="Q67" i="34"/>
  <c r="N64" i="34"/>
  <c r="N65" i="34"/>
  <c r="N67" i="34"/>
  <c r="K64" i="34"/>
  <c r="K65" i="34"/>
  <c r="K67" i="34"/>
  <c r="H64" i="34"/>
  <c r="H65" i="34"/>
  <c r="H67" i="34"/>
  <c r="T66" i="34"/>
  <c r="Q66" i="34"/>
  <c r="N66" i="34"/>
  <c r="K66" i="34"/>
  <c r="H66" i="34"/>
  <c r="E66" i="34"/>
  <c r="D66" i="34"/>
  <c r="D56" i="34"/>
  <c r="C66" i="34"/>
  <c r="B66" i="34"/>
  <c r="E65" i="34"/>
  <c r="D65" i="34"/>
  <c r="C65" i="34"/>
  <c r="B65" i="34"/>
  <c r="E58" i="34"/>
  <c r="E59" i="34"/>
  <c r="E64" i="34"/>
  <c r="D58" i="34"/>
  <c r="D61" i="34"/>
  <c r="B56" i="34"/>
  <c r="B64" i="34"/>
  <c r="C59" i="34"/>
  <c r="C64" i="34"/>
  <c r="E63" i="34"/>
  <c r="D63" i="34"/>
  <c r="C58" i="34"/>
  <c r="C63" i="34"/>
  <c r="B58" i="34"/>
  <c r="B60" i="34"/>
  <c r="B63" i="34"/>
  <c r="E62" i="34"/>
  <c r="D62" i="34"/>
  <c r="C56" i="34"/>
  <c r="C62" i="34"/>
  <c r="T58" i="34"/>
  <c r="T59" i="34"/>
  <c r="T61" i="34"/>
  <c r="Q58" i="34"/>
  <c r="Q59" i="34"/>
  <c r="Q61" i="34"/>
  <c r="N58" i="34"/>
  <c r="N59" i="34"/>
  <c r="N61" i="34"/>
  <c r="K58" i="34"/>
  <c r="K59" i="34"/>
  <c r="K61" i="34"/>
  <c r="H58" i="34"/>
  <c r="H59" i="34"/>
  <c r="H61" i="34"/>
  <c r="E61" i="34"/>
  <c r="C61" i="34"/>
  <c r="B61" i="34"/>
  <c r="T60" i="34"/>
  <c r="Q60" i="34"/>
  <c r="N60" i="34"/>
  <c r="K60" i="34"/>
  <c r="H60" i="34"/>
  <c r="E60" i="34"/>
  <c r="D60" i="34"/>
  <c r="C60" i="34"/>
  <c r="T64" i="33"/>
  <c r="T65" i="33"/>
  <c r="T67" i="33"/>
  <c r="Q64" i="33"/>
  <c r="Q65" i="33"/>
  <c r="Q67" i="33"/>
  <c r="N64" i="33"/>
  <c r="N65" i="33"/>
  <c r="N67" i="33"/>
  <c r="K64" i="33"/>
  <c r="K65" i="33"/>
  <c r="K67" i="33"/>
  <c r="H64" i="33"/>
  <c r="H65" i="33"/>
  <c r="H67" i="33"/>
  <c r="T66" i="33"/>
  <c r="Q66" i="33"/>
  <c r="N66" i="33"/>
  <c r="K66" i="33"/>
  <c r="H66" i="33"/>
  <c r="E66" i="33"/>
  <c r="D66" i="33"/>
  <c r="D56" i="33"/>
  <c r="C66" i="33"/>
  <c r="B66" i="33"/>
  <c r="E65" i="33"/>
  <c r="D65" i="33"/>
  <c r="C65" i="33"/>
  <c r="B65" i="33"/>
  <c r="E58" i="33"/>
  <c r="E63" i="33"/>
  <c r="D58" i="33"/>
  <c r="D60" i="33"/>
  <c r="B56" i="33"/>
  <c r="B64" i="33"/>
  <c r="C59" i="33"/>
  <c r="C64" i="33"/>
  <c r="D63" i="33"/>
  <c r="C58" i="33"/>
  <c r="C61" i="33"/>
  <c r="B58" i="33"/>
  <c r="B63" i="33"/>
  <c r="E62" i="33"/>
  <c r="D62" i="33"/>
  <c r="C56" i="33"/>
  <c r="C62" i="33"/>
  <c r="B62" i="33"/>
  <c r="T58" i="33"/>
  <c r="T59" i="33"/>
  <c r="T61" i="33"/>
  <c r="Q58" i="33"/>
  <c r="Q59" i="33"/>
  <c r="Q61" i="33"/>
  <c r="N58" i="33"/>
  <c r="N59" i="33"/>
  <c r="N61" i="33"/>
  <c r="K58" i="33"/>
  <c r="K59" i="33"/>
  <c r="K61" i="33"/>
  <c r="H58" i="33"/>
  <c r="H59" i="33"/>
  <c r="H61" i="33"/>
  <c r="E61" i="33"/>
  <c r="B61" i="33"/>
  <c r="T60" i="33"/>
  <c r="Q60" i="33"/>
  <c r="N60" i="33"/>
  <c r="K60" i="33"/>
  <c r="H60" i="33"/>
  <c r="C60" i="33"/>
  <c r="B60" i="33"/>
  <c r="B59" i="33"/>
  <c r="T58" i="32"/>
  <c r="T59" i="32"/>
  <c r="T61" i="32"/>
  <c r="Q58" i="32"/>
  <c r="Q59" i="32"/>
  <c r="Q61" i="32"/>
  <c r="N58" i="32"/>
  <c r="N59" i="32"/>
  <c r="N61" i="32"/>
  <c r="K58" i="32"/>
  <c r="K59" i="32"/>
  <c r="K61" i="32"/>
  <c r="H58" i="32"/>
  <c r="H59" i="32"/>
  <c r="H61" i="32"/>
  <c r="T60" i="32"/>
  <c r="Q60" i="32"/>
  <c r="N60" i="32"/>
  <c r="K60" i="32"/>
  <c r="H60" i="32"/>
  <c r="E60" i="32"/>
  <c r="D60" i="32"/>
  <c r="D50" i="32"/>
  <c r="C60" i="32"/>
  <c r="B60" i="32"/>
  <c r="E59" i="32"/>
  <c r="D59" i="32"/>
  <c r="C59" i="32"/>
  <c r="B59" i="32"/>
  <c r="E52" i="32"/>
  <c r="E53" i="32"/>
  <c r="E58" i="32"/>
  <c r="D52" i="32"/>
  <c r="D53" i="32"/>
  <c r="D58" i="32"/>
  <c r="B50" i="32"/>
  <c r="C53" i="32"/>
  <c r="C58" i="32"/>
  <c r="B58" i="32"/>
  <c r="D57" i="32"/>
  <c r="C52" i="32"/>
  <c r="C54" i="32"/>
  <c r="B52" i="32"/>
  <c r="B57" i="32"/>
  <c r="E56" i="32"/>
  <c r="D56" i="32"/>
  <c r="C50" i="32"/>
  <c r="C56" i="32"/>
  <c r="B56" i="32"/>
  <c r="T52" i="32"/>
  <c r="T53" i="32"/>
  <c r="T55" i="32"/>
  <c r="Q52" i="32"/>
  <c r="Q53" i="32"/>
  <c r="Q55" i="32"/>
  <c r="N52" i="32"/>
  <c r="N53" i="32"/>
  <c r="N55" i="32"/>
  <c r="K52" i="32"/>
  <c r="K53" i="32"/>
  <c r="K55" i="32"/>
  <c r="H52" i="32"/>
  <c r="H53" i="32"/>
  <c r="H55" i="32"/>
  <c r="E55" i="32"/>
  <c r="D55" i="32"/>
  <c r="B55" i="32"/>
  <c r="T54" i="32"/>
  <c r="Q54" i="32"/>
  <c r="N54" i="32"/>
  <c r="K54" i="32"/>
  <c r="H54" i="32"/>
  <c r="E54" i="32"/>
  <c r="D54" i="32"/>
  <c r="B54" i="32"/>
  <c r="B53" i="32"/>
  <c r="T51" i="4"/>
  <c r="T52" i="4"/>
  <c r="T54" i="4"/>
  <c r="Q51" i="4"/>
  <c r="Q52" i="4"/>
  <c r="Q54" i="4"/>
  <c r="N51" i="4"/>
  <c r="N52" i="4"/>
  <c r="N54" i="4"/>
  <c r="K51" i="4"/>
  <c r="K52" i="4"/>
  <c r="K54" i="4"/>
  <c r="H51" i="4"/>
  <c r="H52" i="4"/>
  <c r="H54" i="4"/>
  <c r="T53" i="4"/>
  <c r="Q53" i="4"/>
  <c r="N53" i="4"/>
  <c r="K53" i="4"/>
  <c r="H53" i="4"/>
  <c r="E45" i="4"/>
  <c r="E46" i="4"/>
  <c r="E47" i="4"/>
  <c r="E48" i="4"/>
  <c r="E49" i="4"/>
  <c r="D45" i="4"/>
  <c r="D48" i="4"/>
  <c r="C45" i="4"/>
  <c r="C46" i="4"/>
  <c r="C47" i="4"/>
  <c r="C51" i="4"/>
  <c r="C48" i="4"/>
  <c r="C49" i="4"/>
  <c r="B43" i="4"/>
  <c r="B49" i="4"/>
  <c r="B51" i="4"/>
  <c r="E50" i="4"/>
  <c r="C50" i="4"/>
  <c r="B45" i="4"/>
  <c r="B48" i="4"/>
  <c r="T45" i="4"/>
  <c r="T46" i="4"/>
  <c r="T48" i="4"/>
  <c r="Q45" i="4"/>
  <c r="Q46" i="4"/>
  <c r="Q48" i="4"/>
  <c r="N45" i="4"/>
  <c r="N46" i="4"/>
  <c r="N48" i="4"/>
  <c r="K45" i="4"/>
  <c r="K46" i="4"/>
  <c r="K48" i="4"/>
  <c r="H45" i="4"/>
  <c r="H46" i="4"/>
  <c r="H48" i="4"/>
  <c r="T47" i="4"/>
  <c r="Q47" i="4"/>
  <c r="N47" i="4"/>
  <c r="K47" i="4"/>
  <c r="H47" i="4"/>
  <c r="B47" i="4"/>
  <c r="H61" i="38"/>
  <c r="H67" i="38"/>
  <c r="E52" i="4"/>
  <c r="E51" i="4"/>
  <c r="B46" i="4"/>
  <c r="B50" i="4"/>
  <c r="D47" i="4"/>
  <c r="C55" i="32"/>
  <c r="E57" i="32"/>
  <c r="E60" i="33"/>
  <c r="D61" i="33"/>
  <c r="C63" i="33"/>
  <c r="E59" i="33"/>
  <c r="E64" i="33"/>
  <c r="B62" i="34"/>
  <c r="D59" i="34"/>
  <c r="D64" i="34"/>
  <c r="B49" i="36"/>
  <c r="C58" i="36"/>
  <c r="C63" i="36"/>
  <c r="B52" i="4"/>
  <c r="D46" i="4"/>
  <c r="D51" i="4"/>
  <c r="C57" i="32"/>
  <c r="D59" i="33"/>
  <c r="D64" i="33"/>
  <c r="D49" i="4"/>
  <c r="D50" i="4"/>
  <c r="C52" i="4"/>
  <c r="B59" i="34"/>
  <c r="D52" i="4"/>
</calcChain>
</file>

<file path=xl/sharedStrings.xml><?xml version="1.0" encoding="utf-8"?>
<sst xmlns="http://schemas.openxmlformats.org/spreadsheetml/2006/main" count="6934" uniqueCount="266">
  <si>
    <t>Yes</t>
  </si>
  <si>
    <t>No</t>
  </si>
  <si>
    <t>Abstain</t>
  </si>
  <si>
    <t>Sess 1</t>
  </si>
  <si>
    <t>Sess 2</t>
  </si>
  <si>
    <t>Sess 4</t>
  </si>
  <si>
    <t>Sess 3</t>
  </si>
  <si>
    <t>Voting</t>
  </si>
  <si>
    <t>Vote #1</t>
  </si>
  <si>
    <t>Vote #2</t>
  </si>
  <si>
    <t>Vote #3</t>
  </si>
  <si>
    <t>Vote #4</t>
  </si>
  <si>
    <t>Vote #5</t>
  </si>
  <si>
    <t>Quorum</t>
  </si>
  <si>
    <t>Simple Majority</t>
  </si>
  <si>
    <t>Two-Thirds Majority</t>
  </si>
  <si>
    <t>Total in Attendance</t>
  </si>
  <si>
    <t>Roll Call Results</t>
  </si>
  <si>
    <t>Vote #1 Results</t>
  </si>
  <si>
    <t>Pass/Fail</t>
  </si>
  <si>
    <t>Vote #1 (2/3) Results</t>
  </si>
  <si>
    <t>If need 2/3, use box below.</t>
  </si>
  <si>
    <t>Vote #2 Results</t>
  </si>
  <si>
    <t>Vote #3 Results</t>
  </si>
  <si>
    <t>Vote #4 Results</t>
  </si>
  <si>
    <t>Vote #5 Results</t>
  </si>
  <si>
    <t>One-Quarter</t>
  </si>
  <si>
    <t>Holly Nguyen</t>
  </si>
  <si>
    <t>Jenny Nguyen</t>
  </si>
  <si>
    <t>Heba Madi</t>
  </si>
  <si>
    <t>Amanda Johnson</t>
  </si>
  <si>
    <t>Mineka Rose</t>
  </si>
  <si>
    <t>Ryan Siebuhr</t>
  </si>
  <si>
    <t>Ashwin Govindarajan</t>
  </si>
  <si>
    <t>Dane Laughlin</t>
  </si>
  <si>
    <t>Paige Hungate</t>
  </si>
  <si>
    <t>Kavya Natesan</t>
  </si>
  <si>
    <t>Maira Salim</t>
  </si>
  <si>
    <t>Fayez Alruwali</t>
  </si>
  <si>
    <t>Austin Shelby</t>
  </si>
  <si>
    <t>Kelvin Lopez-Garcia</t>
  </si>
  <si>
    <t>Cooper Colglazier</t>
  </si>
  <si>
    <t>Austin Calvert</t>
  </si>
  <si>
    <t>Lea Papamicheal</t>
  </si>
  <si>
    <t>Katie Deutsch</t>
  </si>
  <si>
    <t>Marilyn Morton</t>
  </si>
  <si>
    <t>Amena Elamin</t>
  </si>
  <si>
    <t>Luke Mohr</t>
  </si>
  <si>
    <t>Demetrius Sterling</t>
  </si>
  <si>
    <t>MD Joad</t>
  </si>
  <si>
    <t>Aleyah Murray</t>
  </si>
  <si>
    <t>Ian Daley</t>
  </si>
  <si>
    <t xml:space="preserve">Luis Cisneros-Carlos </t>
  </si>
  <si>
    <t>Umair Zoumy</t>
  </si>
  <si>
    <t>Grace Sirois</t>
  </si>
  <si>
    <t>Harley Hower</t>
  </si>
  <si>
    <t>Josh Villa</t>
  </si>
  <si>
    <t>Nidhi Sathyanaya</t>
  </si>
  <si>
    <t>Ali Ben-Ayed</t>
  </si>
  <si>
    <t>Rakib Rahman</t>
  </si>
  <si>
    <t>Tracia Banuelos</t>
  </si>
  <si>
    <t>59th Session of Senate Attendance and Voting</t>
  </si>
  <si>
    <t>Total Excused</t>
  </si>
  <si>
    <t>Total Unexcused</t>
  </si>
  <si>
    <t xml:space="preserve">TOTAL SENATE </t>
  </si>
  <si>
    <t>Zeeshan Khan</t>
  </si>
  <si>
    <t>Senator</t>
  </si>
  <si>
    <t>Two-Thirds Entire Senate</t>
  </si>
  <si>
    <r>
      <t>Attendance</t>
    </r>
    <r>
      <rPr>
        <b/>
        <sz val="11"/>
        <rFont val="Times New Roman"/>
        <family val="1"/>
      </rPr>
      <t xml:space="preserve">
(Enter P(Present), Excused(E), Unexcused (U))</t>
    </r>
  </si>
  <si>
    <t>Time Ended:</t>
  </si>
  <si>
    <t>Time Started:</t>
  </si>
  <si>
    <t>Recess Started:</t>
  </si>
  <si>
    <t>Recess Ended:</t>
  </si>
  <si>
    <t>Date:</t>
  </si>
  <si>
    <t>P</t>
  </si>
  <si>
    <t>U</t>
  </si>
  <si>
    <t>E</t>
  </si>
  <si>
    <t>Aleyah</t>
  </si>
  <si>
    <t>Haley</t>
  </si>
  <si>
    <t>Katie</t>
  </si>
  <si>
    <t>Kelvin</t>
  </si>
  <si>
    <t>Luke</t>
  </si>
  <si>
    <t>Khan</t>
  </si>
  <si>
    <t>Murray</t>
  </si>
  <si>
    <t>Shelby</t>
  </si>
  <si>
    <t>Sterling</t>
  </si>
  <si>
    <t>Ensz</t>
  </si>
  <si>
    <t>Ryan</t>
  </si>
  <si>
    <t>Umair</t>
  </si>
  <si>
    <t>Taylor</t>
  </si>
  <si>
    <t>Mohr</t>
  </si>
  <si>
    <t>Demetrius</t>
  </si>
  <si>
    <t>Kenon</t>
  </si>
  <si>
    <t>Camacho</t>
  </si>
  <si>
    <t>Carleigh</t>
  </si>
  <si>
    <t>Zubair</t>
  </si>
  <si>
    <t>McCarty</t>
  </si>
  <si>
    <t>Jason</t>
  </si>
  <si>
    <t>Kyler</t>
  </si>
  <si>
    <t>Turosak</t>
  </si>
  <si>
    <t>Anna</t>
  </si>
  <si>
    <t>Egerton</t>
  </si>
  <si>
    <t>Garin</t>
  </si>
  <si>
    <t>Barbour</t>
  </si>
  <si>
    <t>Randy</t>
  </si>
  <si>
    <t>Raymond</t>
  </si>
  <si>
    <t>Paul</t>
  </si>
  <si>
    <t>Corrieri</t>
  </si>
  <si>
    <t>India</t>
  </si>
  <si>
    <t>Lawless</t>
  </si>
  <si>
    <t>Kylen</t>
  </si>
  <si>
    <t>Dodd</t>
  </si>
  <si>
    <t xml:space="preserve"> </t>
  </si>
  <si>
    <t>Mattek</t>
  </si>
  <si>
    <t>Xan</t>
  </si>
  <si>
    <t>Vishwa Sai</t>
  </si>
  <si>
    <t>Haneesha</t>
  </si>
  <si>
    <t>Kalscheur</t>
  </si>
  <si>
    <t>Sydney</t>
  </si>
  <si>
    <t>One-Third</t>
  </si>
  <si>
    <t>Loepz</t>
  </si>
  <si>
    <t>Smith</t>
  </si>
  <si>
    <t>Lane</t>
  </si>
  <si>
    <t>Huynh</t>
  </si>
  <si>
    <t>Mindy</t>
  </si>
  <si>
    <t xml:space="preserve">Sanders </t>
  </si>
  <si>
    <t>Rubbert</t>
  </si>
  <si>
    <t>Greg</t>
  </si>
  <si>
    <t>Doan</t>
  </si>
  <si>
    <t xml:space="preserve">Theresa </t>
  </si>
  <si>
    <t xml:space="preserve">Russell </t>
  </si>
  <si>
    <t>Colton</t>
  </si>
  <si>
    <t>Landreth</t>
  </si>
  <si>
    <t>Alexis</t>
  </si>
  <si>
    <t>Brelsford</t>
  </si>
  <si>
    <t>Vulgamore</t>
  </si>
  <si>
    <t>Alexander</t>
  </si>
  <si>
    <t>Raffi</t>
  </si>
  <si>
    <t>Hassan</t>
  </si>
  <si>
    <t>Wehkamp</t>
  </si>
  <si>
    <t>Miller</t>
  </si>
  <si>
    <t>Alex</t>
  </si>
  <si>
    <t>Rudawsky</t>
  </si>
  <si>
    <t>Tommy</t>
  </si>
  <si>
    <t xml:space="preserve">Talavera </t>
  </si>
  <si>
    <t>Lucia</t>
  </si>
  <si>
    <t>Barraza</t>
  </si>
  <si>
    <t>Abel</t>
  </si>
  <si>
    <t>Delevante</t>
  </si>
  <si>
    <t>Rochell</t>
  </si>
  <si>
    <t>Simek</t>
  </si>
  <si>
    <t>Thiel</t>
  </si>
  <si>
    <t>Chris</t>
  </si>
  <si>
    <t>Kirkland</t>
  </si>
  <si>
    <t>Claire</t>
  </si>
  <si>
    <t>Brinkely</t>
  </si>
  <si>
    <t xml:space="preserve">Rowell </t>
  </si>
  <si>
    <t>Slavenburg</t>
  </si>
  <si>
    <t>Deshmukh</t>
  </si>
  <si>
    <t>Raghavendra</t>
  </si>
  <si>
    <t>Kopecky</t>
  </si>
  <si>
    <t>Kyle</t>
  </si>
  <si>
    <t>Santos</t>
  </si>
  <si>
    <t>Jared</t>
  </si>
  <si>
    <t xml:space="preserve">Dan </t>
  </si>
  <si>
    <t>60th Session of Senate Attendance and Voting</t>
  </si>
  <si>
    <t>Siehbur</t>
  </si>
  <si>
    <t>SB-60-001</t>
  </si>
  <si>
    <t>SB-60-002</t>
  </si>
  <si>
    <t>SB-60-006</t>
  </si>
  <si>
    <t xml:space="preserve">Zoumy </t>
  </si>
  <si>
    <t>Jessica</t>
  </si>
  <si>
    <t>Willaims</t>
  </si>
  <si>
    <t>p</t>
  </si>
  <si>
    <t>e</t>
  </si>
  <si>
    <t>Sengvilay</t>
  </si>
  <si>
    <t>Saylis</t>
  </si>
  <si>
    <t>Timothy</t>
  </si>
  <si>
    <t>Bond</t>
  </si>
  <si>
    <t>Kathy</t>
  </si>
  <si>
    <t>Hasan</t>
  </si>
  <si>
    <t>no</t>
  </si>
  <si>
    <t>yes</t>
  </si>
  <si>
    <t>a</t>
  </si>
  <si>
    <t>u</t>
  </si>
  <si>
    <t>y</t>
  </si>
  <si>
    <t>Yang</t>
  </si>
  <si>
    <t>Stella</t>
  </si>
  <si>
    <t>Hoover</t>
  </si>
  <si>
    <t xml:space="preserve">Jeremy </t>
  </si>
  <si>
    <t>Wright</t>
  </si>
  <si>
    <t>Walter</t>
  </si>
  <si>
    <t>Harpel</t>
  </si>
  <si>
    <t>Holly</t>
  </si>
  <si>
    <t>Kabler</t>
  </si>
  <si>
    <t>Elle</t>
  </si>
  <si>
    <t xml:space="preserve">Matthew </t>
  </si>
  <si>
    <t>Rwegasira</t>
  </si>
  <si>
    <t>Sonja</t>
  </si>
  <si>
    <t>Potts</t>
  </si>
  <si>
    <t xml:space="preserve">Eugene </t>
  </si>
  <si>
    <t>Soupene</t>
  </si>
  <si>
    <t xml:space="preserve">Jaiden </t>
  </si>
  <si>
    <t>Sanchez</t>
  </si>
  <si>
    <t xml:space="preserve">Maribel </t>
  </si>
  <si>
    <t xml:space="preserve">Miller </t>
  </si>
  <si>
    <t xml:space="preserve">Joshua </t>
  </si>
  <si>
    <t>Marshall</t>
  </si>
  <si>
    <t>Lampson</t>
  </si>
  <si>
    <t>Drew</t>
  </si>
  <si>
    <t>Cao</t>
  </si>
  <si>
    <t xml:space="preserve">Jordan </t>
  </si>
  <si>
    <t>Brumley</t>
  </si>
  <si>
    <t xml:space="preserve">Anisia </t>
  </si>
  <si>
    <t xml:space="preserve">Cameron </t>
  </si>
  <si>
    <t xml:space="preserve">Bergkoetter </t>
  </si>
  <si>
    <t xml:space="preserve">Allison </t>
  </si>
  <si>
    <t>Nordy</t>
  </si>
  <si>
    <t>Shea</t>
  </si>
  <si>
    <t xml:space="preserve">Uwakwe </t>
  </si>
  <si>
    <t xml:space="preserve">David </t>
  </si>
  <si>
    <t>Zoumey</t>
  </si>
  <si>
    <t xml:space="preserve">Bearth </t>
  </si>
  <si>
    <t>Michael</t>
  </si>
  <si>
    <t>Siebhur</t>
  </si>
  <si>
    <t>Mahirul</t>
  </si>
  <si>
    <t xml:space="preserve">Nichols </t>
  </si>
  <si>
    <t>Wages</t>
  </si>
  <si>
    <t xml:space="preserve">Courtney </t>
  </si>
  <si>
    <t>Williams</t>
  </si>
  <si>
    <t>n</t>
  </si>
  <si>
    <t>Nordby</t>
  </si>
  <si>
    <t>Majure</t>
  </si>
  <si>
    <t>Hunter</t>
  </si>
  <si>
    <t>Bucchin</t>
  </si>
  <si>
    <t>Berry</t>
  </si>
  <si>
    <t>Adam</t>
  </si>
  <si>
    <t>Frye</t>
  </si>
  <si>
    <t>Cody</t>
  </si>
  <si>
    <t>Spriggs</t>
  </si>
  <si>
    <t>Nate</t>
  </si>
  <si>
    <t xml:space="preserve">Holland </t>
  </si>
  <si>
    <t>Kaitlin</t>
  </si>
  <si>
    <t>Bosley</t>
  </si>
  <si>
    <t xml:space="preserve">Cheyenne </t>
  </si>
  <si>
    <t>STARTED:</t>
  </si>
  <si>
    <t>ENDED:</t>
  </si>
  <si>
    <t>Burdick</t>
  </si>
  <si>
    <t>Issac</t>
  </si>
  <si>
    <t>Rivera</t>
  </si>
  <si>
    <t>Lauren</t>
  </si>
  <si>
    <t>Potts-DC</t>
  </si>
  <si>
    <t>Bucchin- DC</t>
  </si>
  <si>
    <t>Lopez</t>
  </si>
  <si>
    <t>Potts-</t>
  </si>
  <si>
    <t>SB-60-122</t>
  </si>
  <si>
    <t xml:space="preserve">SanJuan </t>
  </si>
  <si>
    <t xml:space="preserve">Christian </t>
  </si>
  <si>
    <t>Ahukanna</t>
  </si>
  <si>
    <t>Jihah</t>
  </si>
  <si>
    <t>Anwar</t>
  </si>
  <si>
    <t>Friederich</t>
  </si>
  <si>
    <t>Dane</t>
  </si>
  <si>
    <t>pu</t>
  </si>
  <si>
    <t>FB-60-033</t>
  </si>
  <si>
    <t>SB-60-139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</si>
</sst>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8"/>
      <name val="Times New Roman"/>
      <family val="1"/>
    </font>
    <font>
      <i/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47"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6" fillId="0" borderId="0" xfId="0" applyFo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4" xfId="0" applyFont="1" applyBorder="1" applyAlignment="1">
      <alignment horizontal="right"/>
    </xf>
    <xf numFmtId="0" fontId="4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5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3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23" xfId="0" applyFont="1" applyBorder="1"/>
    <xf numFmtId="0" fontId="6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36" xfId="0" applyFont="1" applyBorder="1"/>
    <xf numFmtId="0" fontId="10" fillId="0" borderId="37" xfId="0" applyFont="1" applyBorder="1"/>
    <xf numFmtId="0" fontId="10" fillId="0" borderId="38" xfId="0" applyFont="1" applyBorder="1"/>
    <xf numFmtId="0" fontId="6" fillId="0" borderId="3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11" fillId="0" borderId="0" xfId="0" applyFont="1"/>
    <xf numFmtId="14" fontId="5" fillId="0" borderId="0" xfId="0" applyNumberFormat="1" applyFont="1"/>
    <xf numFmtId="0" fontId="7" fillId="0" borderId="22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0" xfId="0" applyFont="1" applyBorder="1"/>
    <xf numFmtId="0" fontId="5" fillId="0" borderId="41" xfId="0" applyFont="1" applyBorder="1"/>
    <xf numFmtId="0" fontId="10" fillId="0" borderId="42" xfId="0" applyFont="1" applyBorder="1"/>
    <xf numFmtId="0" fontId="5" fillId="0" borderId="25" xfId="0" applyFont="1" applyBorder="1"/>
    <xf numFmtId="0" fontId="10" fillId="0" borderId="27" xfId="0" applyFont="1" applyBorder="1"/>
    <xf numFmtId="0" fontId="5" fillId="0" borderId="3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20" fontId="5" fillId="0" borderId="0" xfId="0" applyNumberFormat="1" applyFont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20" fontId="5" fillId="0" borderId="0" xfId="0" quotePrefix="1" applyNumberFormat="1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0" fillId="0" borderId="41" xfId="0" applyFont="1" applyBorder="1"/>
    <xf numFmtId="0" fontId="5" fillId="0" borderId="42" xfId="0" applyFont="1" applyBorder="1" applyAlignment="1">
      <alignment horizontal="left"/>
    </xf>
    <xf numFmtId="0" fontId="12" fillId="0" borderId="41" xfId="0" applyFont="1" applyBorder="1"/>
    <xf numFmtId="0" fontId="13" fillId="0" borderId="42" xfId="0" applyFont="1" applyBorder="1"/>
    <xf numFmtId="0" fontId="12" fillId="0" borderId="3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2" fillId="0" borderId="0" xfId="0" applyFont="1" applyBorder="1"/>
    <xf numFmtId="0" fontId="13" fillId="0" borderId="0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4" fillId="0" borderId="0" xfId="0" applyFont="1"/>
    <xf numFmtId="20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5" fillId="2" borderId="0" xfId="0" applyFont="1" applyFill="1" applyBorder="1"/>
    <xf numFmtId="0" fontId="10" fillId="2" borderId="0" xfId="0" applyFont="1" applyFill="1" applyBorder="1"/>
    <xf numFmtId="0" fontId="5" fillId="2" borderId="30" xfId="0" applyFont="1" applyFill="1" applyBorder="1" applyAlignment="1">
      <alignment horizontal="center"/>
    </xf>
    <xf numFmtId="0" fontId="5" fillId="2" borderId="41" xfId="0" applyFont="1" applyFill="1" applyBorder="1"/>
    <xf numFmtId="0" fontId="10" fillId="2" borderId="42" xfId="0" applyFont="1" applyFill="1" applyBorder="1"/>
    <xf numFmtId="0" fontId="12" fillId="2" borderId="10" xfId="0" applyFont="1" applyFill="1" applyBorder="1" applyAlignment="1">
      <alignment horizontal="center"/>
    </xf>
    <xf numFmtId="0" fontId="12" fillId="2" borderId="30" xfId="0" applyFont="1" applyFill="1" applyBorder="1" applyAlignment="1">
      <alignment horizontal="center"/>
    </xf>
    <xf numFmtId="0" fontId="10" fillId="2" borderId="41" xfId="0" applyFont="1" applyFill="1" applyBorder="1"/>
    <xf numFmtId="0" fontId="5" fillId="2" borderId="4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5" fillId="3" borderId="41" xfId="0" applyFont="1" applyFill="1" applyBorder="1"/>
    <xf numFmtId="0" fontId="10" fillId="3" borderId="42" xfId="0" applyFont="1" applyFill="1" applyBorder="1"/>
    <xf numFmtId="0" fontId="6" fillId="3" borderId="10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3" fillId="0" borderId="41" xfId="0" applyFont="1" applyBorder="1"/>
    <xf numFmtId="0" fontId="12" fillId="0" borderId="42" xfId="0" applyFont="1" applyBorder="1" applyAlignment="1">
      <alignment horizontal="left"/>
    </xf>
    <xf numFmtId="0" fontId="12" fillId="3" borderId="41" xfId="0" applyFont="1" applyFill="1" applyBorder="1"/>
    <xf numFmtId="0" fontId="13" fillId="3" borderId="42" xfId="0" applyFont="1" applyFill="1" applyBorder="1"/>
    <xf numFmtId="0" fontId="12" fillId="0" borderId="2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7" fillId="0" borderId="3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7" fillId="0" borderId="24" xfId="0" applyFont="1" applyBorder="1" applyAlignment="1">
      <alignment horizontal="center" vertical="center"/>
    </xf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topLeftCell="A42" workbookViewId="0">
      <selection activeCell="C44" sqref="C44"/>
    </sheetView>
  </sheetViews>
  <sheetFormatPr defaultColWidth="11.07421875" defaultRowHeight="14.6" x14ac:dyDescent="0.4"/>
  <sheetData>
    <row r="1" spans="1:24" ht="22.75" thickBot="1" x14ac:dyDescent="0.55000000000000004">
      <c r="A1" s="1"/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1"/>
      <c r="N1" s="1"/>
      <c r="O1" s="1"/>
      <c r="P1" s="1"/>
      <c r="Q1" s="1"/>
      <c r="R1" s="1"/>
      <c r="S1" s="1"/>
      <c r="T1" s="1"/>
      <c r="U1" s="1"/>
    </row>
    <row r="2" spans="1:24" ht="15.9" thickBot="1" x14ac:dyDescent="0.45">
      <c r="A2" s="1"/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</row>
    <row r="3" spans="1:24" ht="15.9" thickBot="1" x14ac:dyDescent="0.45">
      <c r="A3" s="1"/>
      <c r="B3" s="2"/>
      <c r="C3" s="233"/>
      <c r="D3" s="234"/>
      <c r="E3" s="234"/>
      <c r="F3" s="235"/>
      <c r="G3" s="239" t="s">
        <v>264</v>
      </c>
      <c r="H3" s="239"/>
      <c r="I3" s="239"/>
      <c r="J3" s="239" t="s">
        <v>265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137" t="s">
        <v>245</v>
      </c>
      <c r="X3" s="138">
        <v>0.27430555555555552</v>
      </c>
    </row>
    <row r="4" spans="1:24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209" t="s">
        <v>0</v>
      </c>
      <c r="H4" s="210" t="s">
        <v>1</v>
      </c>
      <c r="I4" s="20" t="s">
        <v>2</v>
      </c>
      <c r="J4" s="209" t="s">
        <v>0</v>
      </c>
      <c r="K4" s="210" t="s">
        <v>1</v>
      </c>
      <c r="L4" s="20" t="s">
        <v>2</v>
      </c>
      <c r="M4" s="209" t="s">
        <v>0</v>
      </c>
      <c r="N4" s="210" t="s">
        <v>1</v>
      </c>
      <c r="O4" s="211" t="s">
        <v>2</v>
      </c>
      <c r="P4" s="21" t="s">
        <v>0</v>
      </c>
      <c r="Q4" s="210" t="s">
        <v>1</v>
      </c>
      <c r="R4" s="20" t="s">
        <v>2</v>
      </c>
      <c r="S4" s="209" t="s">
        <v>0</v>
      </c>
      <c r="T4" s="210" t="s">
        <v>1</v>
      </c>
      <c r="U4" s="211" t="s">
        <v>2</v>
      </c>
      <c r="W4" s="136" t="s">
        <v>246</v>
      </c>
      <c r="X4" s="138">
        <v>0.3215277777777778</v>
      </c>
    </row>
    <row r="5" spans="1:24" ht="15.9" thickBot="1" x14ac:dyDescent="0.45">
      <c r="A5" s="71" t="s">
        <v>258</v>
      </c>
      <c r="B5" s="72" t="s">
        <v>257</v>
      </c>
      <c r="C5" s="68"/>
      <c r="D5" s="68"/>
      <c r="E5" s="57"/>
      <c r="F5" s="19"/>
      <c r="G5" s="209"/>
      <c r="H5" s="18"/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</row>
    <row r="6" spans="1:24" ht="15.9" thickBot="1" x14ac:dyDescent="0.45">
      <c r="A6" s="71" t="s">
        <v>146</v>
      </c>
      <c r="B6" s="72" t="s">
        <v>147</v>
      </c>
      <c r="C6" s="69"/>
      <c r="D6" s="69"/>
      <c r="E6" s="6"/>
      <c r="F6" s="7"/>
      <c r="G6" s="209"/>
      <c r="H6" s="9"/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</row>
    <row r="7" spans="1:24" ht="15.9" thickBot="1" x14ac:dyDescent="0.45">
      <c r="A7" s="71" t="s">
        <v>222</v>
      </c>
      <c r="B7" s="72" t="s">
        <v>223</v>
      </c>
      <c r="C7" s="69"/>
      <c r="D7" s="69"/>
      <c r="E7" s="6"/>
      <c r="F7" s="7"/>
      <c r="G7" s="209"/>
      <c r="H7" s="9"/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ht="15.9" thickBot="1" x14ac:dyDescent="0.45">
      <c r="A8" s="71" t="s">
        <v>215</v>
      </c>
      <c r="B8" s="72" t="s">
        <v>216</v>
      </c>
      <c r="C8" s="10"/>
      <c r="D8" s="10"/>
      <c r="E8" s="9"/>
      <c r="F8" s="7"/>
      <c r="G8" s="209"/>
      <c r="H8" s="9"/>
      <c r="I8" s="16"/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ht="15.9" thickBot="1" x14ac:dyDescent="0.45">
      <c r="A9" s="71" t="s">
        <v>235</v>
      </c>
      <c r="B9" s="72" t="s">
        <v>236</v>
      </c>
      <c r="C9" s="69"/>
      <c r="D9" s="69"/>
      <c r="E9" s="6"/>
      <c r="F9" s="7"/>
      <c r="G9" s="209"/>
      <c r="H9" s="9"/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4" ht="15.9" thickBot="1" x14ac:dyDescent="0.45">
      <c r="A10" s="71" t="s">
        <v>178</v>
      </c>
      <c r="B10" s="72" t="s">
        <v>179</v>
      </c>
      <c r="C10" s="69"/>
      <c r="D10" s="69"/>
      <c r="E10" s="6"/>
      <c r="F10" s="7"/>
      <c r="G10" s="209"/>
      <c r="H10" s="9"/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ht="15.9" thickBot="1" x14ac:dyDescent="0.45">
      <c r="A11" s="71" t="s">
        <v>155</v>
      </c>
      <c r="B11" s="72" t="s">
        <v>92</v>
      </c>
      <c r="C11" s="69"/>
      <c r="D11" s="69"/>
      <c r="E11" s="6"/>
      <c r="F11" s="7"/>
      <c r="G11" s="209"/>
      <c r="H11" s="9"/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ht="15.9" thickBot="1" x14ac:dyDescent="0.45">
      <c r="A12" s="71" t="s">
        <v>212</v>
      </c>
      <c r="B12" s="72" t="s">
        <v>213</v>
      </c>
      <c r="C12" s="69"/>
      <c r="D12" s="69"/>
      <c r="E12" s="6"/>
      <c r="F12" s="7"/>
      <c r="G12" s="209"/>
      <c r="H12" s="9"/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ht="15.9" thickBot="1" x14ac:dyDescent="0.45">
      <c r="A13" s="71" t="s">
        <v>234</v>
      </c>
      <c r="B13" s="72" t="s">
        <v>127</v>
      </c>
      <c r="C13" s="166"/>
      <c r="D13" s="69"/>
      <c r="E13" s="6"/>
      <c r="F13" s="7"/>
      <c r="G13" s="209"/>
      <c r="H13" s="9"/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ht="15.9" thickBot="1" x14ac:dyDescent="0.45">
      <c r="A14" s="164" t="s">
        <v>247</v>
      </c>
      <c r="B14" s="165" t="s">
        <v>196</v>
      </c>
      <c r="C14" s="166"/>
      <c r="D14" s="69"/>
      <c r="E14" s="6"/>
      <c r="F14" s="7"/>
      <c r="G14" s="209"/>
      <c r="H14" s="9"/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ht="15.9" thickBot="1" x14ac:dyDescent="0.45">
      <c r="A15" s="189" t="s">
        <v>210</v>
      </c>
      <c r="B15" s="190" t="s">
        <v>211</v>
      </c>
      <c r="C15" s="123"/>
      <c r="D15" s="69"/>
      <c r="E15" s="6"/>
      <c r="F15" s="7"/>
      <c r="G15" s="209"/>
      <c r="H15" s="9"/>
      <c r="I15" s="16"/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ht="15.9" thickBot="1" x14ac:dyDescent="0.45">
      <c r="A16" s="71" t="s">
        <v>148</v>
      </c>
      <c r="B16" s="72" t="s">
        <v>149</v>
      </c>
      <c r="C16" s="69"/>
      <c r="D16" s="69"/>
      <c r="E16" s="6"/>
      <c r="F16" s="7"/>
      <c r="G16" s="209"/>
      <c r="H16" s="9"/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ht="13" customHeight="1" thickBot="1" x14ac:dyDescent="0.45">
      <c r="A17" s="71" t="s">
        <v>111</v>
      </c>
      <c r="B17" s="72" t="s">
        <v>177</v>
      </c>
      <c r="C17" s="69"/>
      <c r="D17" s="69"/>
      <c r="E17" s="6"/>
      <c r="F17" s="7"/>
      <c r="G17" s="209"/>
      <c r="H17" s="9"/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ht="15.9" thickBot="1" x14ac:dyDescent="0.45">
      <c r="A18" s="71" t="s">
        <v>86</v>
      </c>
      <c r="B18" s="72" t="s">
        <v>78</v>
      </c>
      <c r="C18" s="69"/>
      <c r="D18" s="69"/>
      <c r="E18" s="6"/>
      <c r="F18" s="7"/>
      <c r="G18" s="209"/>
      <c r="H18" s="9"/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ht="15.9" thickBot="1" x14ac:dyDescent="0.45">
      <c r="A19" s="71" t="s">
        <v>261</v>
      </c>
      <c r="B19" s="72" t="s">
        <v>262</v>
      </c>
      <c r="C19" s="10"/>
      <c r="D19" s="10"/>
      <c r="E19" s="9"/>
      <c r="F19" s="7"/>
      <c r="G19" s="209"/>
      <c r="H19" s="9"/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ht="15.9" thickBot="1" x14ac:dyDescent="0.45">
      <c r="A20" s="71" t="s">
        <v>237</v>
      </c>
      <c r="B20" s="72" t="s">
        <v>238</v>
      </c>
      <c r="C20" s="10"/>
      <c r="D20" s="10"/>
      <c r="E20" s="9"/>
      <c r="F20" s="7"/>
      <c r="G20" s="209"/>
      <c r="H20" s="9"/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ht="15.9" thickBot="1" x14ac:dyDescent="0.45">
      <c r="A21" s="71" t="s">
        <v>241</v>
      </c>
      <c r="B21" s="72" t="s">
        <v>242</v>
      </c>
      <c r="C21" s="69"/>
      <c r="D21" s="69"/>
      <c r="E21" s="6"/>
      <c r="F21" s="7"/>
      <c r="G21" s="209"/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ht="15.9" thickBot="1" x14ac:dyDescent="0.45">
      <c r="A22" s="118" t="s">
        <v>188</v>
      </c>
      <c r="B22" s="119" t="s">
        <v>214</v>
      </c>
      <c r="C22" s="69"/>
      <c r="D22" s="69"/>
      <c r="E22" s="6"/>
      <c r="F22" s="7"/>
      <c r="G22" s="209"/>
      <c r="H22" s="9"/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ht="15.9" thickBot="1" x14ac:dyDescent="0.45">
      <c r="A23" s="71" t="s">
        <v>259</v>
      </c>
      <c r="B23" s="72" t="s">
        <v>260</v>
      </c>
      <c r="C23" s="69" t="s">
        <v>173</v>
      </c>
      <c r="D23" s="69"/>
      <c r="E23" s="6"/>
      <c r="F23" s="7"/>
      <c r="G23" s="209"/>
      <c r="H23" s="9"/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ht="15.9" thickBot="1" x14ac:dyDescent="0.45">
      <c r="A24" s="118" t="s">
        <v>194</v>
      </c>
      <c r="B24" s="119" t="s">
        <v>195</v>
      </c>
      <c r="C24" s="10" t="s">
        <v>173</v>
      </c>
      <c r="D24" s="10"/>
      <c r="E24" s="9"/>
      <c r="F24" s="7"/>
      <c r="G24" s="209"/>
      <c r="H24" s="9"/>
      <c r="I24" s="16"/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ht="15.9" thickBot="1" x14ac:dyDescent="0.45">
      <c r="A25" s="71" t="s">
        <v>117</v>
      </c>
      <c r="B25" s="72" t="s">
        <v>118</v>
      </c>
      <c r="C25" s="123" t="s">
        <v>173</v>
      </c>
      <c r="D25" s="10"/>
      <c r="E25" s="9"/>
      <c r="F25" s="7"/>
      <c r="G25" s="209"/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ht="15.9" thickBot="1" x14ac:dyDescent="0.45">
      <c r="A26" s="71" t="s">
        <v>208</v>
      </c>
      <c r="B26" s="72" t="s">
        <v>209</v>
      </c>
      <c r="C26" s="123" t="s">
        <v>173</v>
      </c>
      <c r="D26" s="69"/>
      <c r="E26" s="6"/>
      <c r="F26" s="7"/>
      <c r="G26" s="209"/>
      <c r="H26" s="9"/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ht="15.9" thickBot="1" x14ac:dyDescent="0.45">
      <c r="A27" s="71" t="s">
        <v>253</v>
      </c>
      <c r="B27" s="72" t="s">
        <v>80</v>
      </c>
      <c r="C27" s="69" t="s">
        <v>173</v>
      </c>
      <c r="D27" s="69"/>
      <c r="E27" s="6"/>
      <c r="F27" s="7"/>
      <c r="G27" s="209"/>
      <c r="H27" s="9"/>
      <c r="I27" s="16"/>
      <c r="J27" s="8"/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ht="15.9" thickBot="1" x14ac:dyDescent="0.45">
      <c r="A28" s="71" t="s">
        <v>232</v>
      </c>
      <c r="B28" s="72" t="s">
        <v>233</v>
      </c>
      <c r="C28" s="69" t="s">
        <v>173</v>
      </c>
      <c r="D28" s="69"/>
      <c r="E28" s="6"/>
      <c r="F28" s="7"/>
      <c r="G28" s="209"/>
      <c r="H28" s="9"/>
      <c r="I28" s="16"/>
      <c r="J28" s="8"/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ht="15.9" thickBot="1" x14ac:dyDescent="0.45">
      <c r="A29" s="71" t="s">
        <v>113</v>
      </c>
      <c r="B29" s="72" t="s">
        <v>114</v>
      </c>
      <c r="C29" s="123" t="s">
        <v>173</v>
      </c>
      <c r="D29" s="10"/>
      <c r="E29" s="9"/>
      <c r="F29" s="7"/>
      <c r="G29" s="209"/>
      <c r="H29" s="9"/>
      <c r="I29" s="16"/>
      <c r="J29" s="8"/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ht="15.9" thickBot="1" x14ac:dyDescent="0.45">
      <c r="A30" s="118" t="s">
        <v>205</v>
      </c>
      <c r="B30" s="119" t="s">
        <v>196</v>
      </c>
      <c r="C30" s="69" t="s">
        <v>173</v>
      </c>
      <c r="D30" s="69"/>
      <c r="E30" s="6"/>
      <c r="F30" s="7"/>
      <c r="G30" s="209"/>
      <c r="H30" s="9"/>
      <c r="I30" s="16"/>
      <c r="J30" s="8"/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ht="15.9" thickBot="1" x14ac:dyDescent="0.45">
      <c r="A31" s="71" t="s">
        <v>231</v>
      </c>
      <c r="B31" s="72" t="s">
        <v>218</v>
      </c>
      <c r="C31" s="10" t="s">
        <v>173</v>
      </c>
      <c r="D31" s="10"/>
      <c r="E31" s="9"/>
      <c r="F31" s="7"/>
      <c r="G31" s="209"/>
      <c r="H31" s="9"/>
      <c r="I31" s="16"/>
      <c r="J31" s="8"/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ht="15.9" thickBot="1" x14ac:dyDescent="0.45">
      <c r="A32" s="71" t="s">
        <v>106</v>
      </c>
      <c r="B32" s="72" t="s">
        <v>250</v>
      </c>
      <c r="C32" s="75" t="s">
        <v>173</v>
      </c>
      <c r="D32" s="75"/>
      <c r="E32" s="76"/>
      <c r="F32" s="77"/>
      <c r="G32" s="209"/>
      <c r="H32" s="76"/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ht="15.9" thickBot="1" x14ac:dyDescent="0.45">
      <c r="A33" s="71" t="s">
        <v>137</v>
      </c>
      <c r="B33" s="72" t="s">
        <v>138</v>
      </c>
      <c r="C33" s="75" t="s">
        <v>173</v>
      </c>
      <c r="D33" s="75"/>
      <c r="E33" s="76"/>
      <c r="F33" s="77"/>
      <c r="G33" s="209"/>
      <c r="H33" s="76"/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ht="15.9" thickBot="1" x14ac:dyDescent="0.45">
      <c r="A34" s="71" t="s">
        <v>249</v>
      </c>
      <c r="B34" s="72" t="s">
        <v>248</v>
      </c>
      <c r="C34" s="122" t="s">
        <v>173</v>
      </c>
      <c r="D34" s="75"/>
      <c r="E34" s="76"/>
      <c r="F34" s="77"/>
      <c r="G34" s="209"/>
      <c r="H34" s="76"/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ht="15.9" thickBot="1" x14ac:dyDescent="0.45">
      <c r="A35" s="71" t="s">
        <v>156</v>
      </c>
      <c r="B35" s="72" t="s">
        <v>84</v>
      </c>
      <c r="C35" s="75" t="s">
        <v>173</v>
      </c>
      <c r="D35" s="75"/>
      <c r="E35" s="76"/>
      <c r="F35" s="77"/>
      <c r="G35" s="209"/>
      <c r="H35" s="76"/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ht="15.9" thickBot="1" x14ac:dyDescent="0.45">
      <c r="A36" s="71" t="s">
        <v>197</v>
      </c>
      <c r="B36" s="72" t="s">
        <v>198</v>
      </c>
      <c r="C36" s="75" t="s">
        <v>173</v>
      </c>
      <c r="D36" s="75"/>
      <c r="E36" s="76"/>
      <c r="F36" s="77"/>
      <c r="G36" s="209"/>
      <c r="H36" s="76"/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ht="15.9" thickBot="1" x14ac:dyDescent="0.45">
      <c r="A37" s="53" t="s">
        <v>203</v>
      </c>
      <c r="B37" s="84" t="s">
        <v>204</v>
      </c>
      <c r="C37" s="75" t="s">
        <v>173</v>
      </c>
      <c r="D37" s="75"/>
      <c r="E37" s="76"/>
      <c r="F37" s="77"/>
      <c r="G37" s="209"/>
      <c r="H37" s="76"/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ht="15.9" thickBot="1" x14ac:dyDescent="0.45">
      <c r="A38" s="70" t="s">
        <v>125</v>
      </c>
      <c r="B38" s="53" t="s">
        <v>98</v>
      </c>
      <c r="C38" s="75"/>
      <c r="D38" s="75"/>
      <c r="E38" s="76"/>
      <c r="F38" s="77"/>
      <c r="G38" s="209"/>
      <c r="H38" s="76"/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ht="15.9" thickBot="1" x14ac:dyDescent="0.45">
      <c r="A39" s="70" t="s">
        <v>256</v>
      </c>
      <c r="B39" s="53" t="s">
        <v>223</v>
      </c>
      <c r="C39" s="75"/>
      <c r="D39" s="75"/>
      <c r="E39" s="76"/>
      <c r="F39" s="77"/>
      <c r="G39" s="209"/>
      <c r="H39" s="76"/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ht="15.9" thickBot="1" x14ac:dyDescent="0.45">
      <c r="A40" s="53" t="s">
        <v>201</v>
      </c>
      <c r="B40" s="84" t="s">
        <v>202</v>
      </c>
      <c r="C40" s="75"/>
      <c r="D40" s="75"/>
      <c r="E40" s="76"/>
      <c r="F40" s="77"/>
      <c r="G40" s="209"/>
      <c r="H40" s="76"/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ht="15.9" thickBot="1" x14ac:dyDescent="0.45">
      <c r="A41" s="70" t="s">
        <v>144</v>
      </c>
      <c r="B41" s="53" t="s">
        <v>145</v>
      </c>
      <c r="C41" s="75"/>
      <c r="D41" s="75"/>
      <c r="E41" s="76"/>
      <c r="F41" s="77"/>
      <c r="G41" s="209"/>
      <c r="H41" s="76"/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ht="15.9" thickBot="1" x14ac:dyDescent="0.45">
      <c r="A42" s="70" t="s">
        <v>227</v>
      </c>
      <c r="B42" s="53" t="s">
        <v>228</v>
      </c>
      <c r="C42" s="75"/>
      <c r="D42" s="75"/>
      <c r="E42" s="76"/>
      <c r="F42" s="77"/>
      <c r="G42" s="209"/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ht="15.9" thickBot="1" x14ac:dyDescent="0.45">
      <c r="A43" s="70" t="s">
        <v>229</v>
      </c>
      <c r="B43" s="53" t="s">
        <v>89</v>
      </c>
      <c r="C43" s="75"/>
      <c r="D43" s="75"/>
      <c r="E43" s="76"/>
      <c r="F43" s="77"/>
      <c r="G43" s="209"/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ht="15.9" thickBot="1" x14ac:dyDescent="0.45">
      <c r="A44" s="53" t="s">
        <v>190</v>
      </c>
      <c r="B44" s="84" t="s">
        <v>191</v>
      </c>
      <c r="C44" s="122"/>
      <c r="D44" s="75"/>
      <c r="E44" s="76"/>
      <c r="F44" s="77"/>
      <c r="G44" s="209"/>
      <c r="H44" s="76"/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ht="15.9" thickBot="1" x14ac:dyDescent="0.45">
      <c r="A45" s="70" t="s">
        <v>186</v>
      </c>
      <c r="B45" s="53" t="s">
        <v>187</v>
      </c>
      <c r="C45" s="75"/>
      <c r="D45" s="75"/>
      <c r="E45" s="76"/>
      <c r="F45" s="77"/>
      <c r="G45" s="209"/>
      <c r="H45" s="76"/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ht="15.9" thickBot="1" x14ac:dyDescent="0.45">
      <c r="A46" s="70" t="s">
        <v>221</v>
      </c>
      <c r="B46" s="53" t="s">
        <v>88</v>
      </c>
      <c r="C46" s="81"/>
      <c r="D46" s="81"/>
      <c r="E46" s="82"/>
      <c r="F46" s="77"/>
      <c r="G46" s="209"/>
      <c r="H46" s="76"/>
      <c r="I46" s="79"/>
      <c r="J46" s="78"/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ht="15.9" thickBot="1" x14ac:dyDescent="0.45">
      <c r="A47" s="47" t="s">
        <v>64</v>
      </c>
      <c r="B47" s="48">
        <f>COUNTIF(A5:A46,"*")</f>
        <v>42</v>
      </c>
      <c r="C47" s="75"/>
      <c r="D47" s="75"/>
      <c r="E47" s="76"/>
      <c r="F47" s="77"/>
      <c r="G47" s="209"/>
      <c r="H47" s="76"/>
      <c r="I47" s="79"/>
      <c r="J47" s="78"/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ht="15.9" thickBot="1" x14ac:dyDescent="0.45">
      <c r="A48" s="209" t="s">
        <v>17</v>
      </c>
      <c r="B48" s="210"/>
      <c r="C48" s="75"/>
      <c r="D48" s="75"/>
      <c r="E48" s="76"/>
      <c r="F48" s="77"/>
      <c r="G48" s="209"/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ht="20.149999999999999" thickBot="1" x14ac:dyDescent="0.45">
      <c r="A49" s="49" t="s">
        <v>16</v>
      </c>
      <c r="B49" s="50"/>
      <c r="C49" s="75"/>
      <c r="D49" s="75"/>
      <c r="E49" s="76"/>
      <c r="F49" s="77"/>
      <c r="G49" s="209"/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ht="20.149999999999999" thickBot="1" x14ac:dyDescent="0.45">
      <c r="A50" s="22" t="s">
        <v>13</v>
      </c>
      <c r="B50" s="24">
        <f>ROUNDUP(B47*(1/2),0)</f>
        <v>21</v>
      </c>
      <c r="C50" s="75"/>
      <c r="D50" s="75"/>
      <c r="E50" s="76"/>
      <c r="F50" s="77"/>
      <c r="G50" s="209"/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ht="20.149999999999999" thickBot="1" x14ac:dyDescent="0.45">
      <c r="A51" s="22" t="s">
        <v>14</v>
      </c>
      <c r="B51" s="24">
        <f>ROUNDDOWN(B49/2,0)+1</f>
        <v>1</v>
      </c>
      <c r="C51" s="75"/>
      <c r="D51" s="75"/>
      <c r="E51" s="76"/>
      <c r="F51" s="77"/>
      <c r="G51" s="209"/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20.149999999999999" thickBot="1" x14ac:dyDescent="0.45">
      <c r="A52" s="35" t="s">
        <v>15</v>
      </c>
      <c r="B52" s="36">
        <f>ROUNDUP(B49*2/3,0)</f>
        <v>0</v>
      </c>
      <c r="C52" s="122"/>
      <c r="D52" s="75"/>
      <c r="E52" s="76"/>
      <c r="F52" s="77"/>
      <c r="G52" s="209"/>
      <c r="H52" s="76"/>
      <c r="I52" s="79"/>
      <c r="J52" s="78"/>
      <c r="K52" s="76"/>
      <c r="L52" s="77"/>
      <c r="M52" s="75"/>
      <c r="N52" s="76"/>
      <c r="O52" s="79"/>
      <c r="P52" s="78"/>
      <c r="Q52" s="76"/>
      <c r="R52" s="77"/>
      <c r="S52" s="75"/>
      <c r="T52" s="76"/>
      <c r="U52" s="77"/>
    </row>
    <row r="53" spans="1:21" ht="20.149999999999999" thickBot="1" x14ac:dyDescent="0.45">
      <c r="A53" s="35" t="s">
        <v>67</v>
      </c>
      <c r="B53" s="36">
        <f>ROUNDUP(B47*2/3,0)</f>
        <v>28</v>
      </c>
      <c r="C53" s="75"/>
      <c r="D53" s="75"/>
      <c r="E53" s="76"/>
      <c r="F53" s="77"/>
      <c r="G53" s="209"/>
      <c r="H53" s="76"/>
      <c r="I53" s="79"/>
      <c r="J53" s="78"/>
      <c r="K53" s="76"/>
      <c r="L53" s="77"/>
      <c r="M53" s="75"/>
      <c r="N53" s="76"/>
      <c r="O53" s="79"/>
      <c r="P53" s="78"/>
      <c r="Q53" s="76"/>
      <c r="R53" s="77"/>
      <c r="S53" s="75"/>
      <c r="T53" s="76"/>
      <c r="U53" s="77"/>
    </row>
    <row r="54" spans="1:21" ht="15.9" thickBot="1" x14ac:dyDescent="0.45">
      <c r="A54" s="37" t="s">
        <v>26</v>
      </c>
      <c r="B54" s="207">
        <f>ROUNDUP(B49*0.25,0)</f>
        <v>0</v>
      </c>
      <c r="C54" s="81"/>
      <c r="D54" s="81"/>
      <c r="E54" s="82"/>
      <c r="F54" s="77"/>
      <c r="G54" s="209"/>
      <c r="H54" s="76"/>
      <c r="I54" s="79"/>
      <c r="J54" s="78"/>
      <c r="K54" s="76"/>
      <c r="L54" s="77"/>
      <c r="M54" s="75"/>
      <c r="N54" s="76"/>
      <c r="O54" s="79"/>
      <c r="P54" s="78"/>
      <c r="Q54" s="76"/>
      <c r="R54" s="77"/>
      <c r="S54" s="75"/>
      <c r="T54" s="76"/>
      <c r="U54" s="77"/>
    </row>
    <row r="55" spans="1:21" ht="15.9" thickBot="1" x14ac:dyDescent="0.45">
      <c r="A55" s="40" t="s">
        <v>119</v>
      </c>
      <c r="B55" s="86">
        <f>ROUNDUP(B47*1/3,0)</f>
        <v>14</v>
      </c>
      <c r="C55" s="64"/>
      <c r="D55" s="64"/>
      <c r="E55" s="61"/>
      <c r="F55" s="62"/>
      <c r="G55" s="209"/>
      <c r="H55" s="61"/>
      <c r="I55" s="63"/>
      <c r="J55" s="60"/>
      <c r="K55" s="61"/>
      <c r="L55" s="62"/>
      <c r="M55" s="64"/>
      <c r="N55" s="61"/>
      <c r="O55" s="63"/>
      <c r="P55" s="60"/>
      <c r="Q55" s="61"/>
      <c r="R55" s="62"/>
      <c r="S55" s="64"/>
      <c r="T55" s="61"/>
      <c r="U55" s="62"/>
    </row>
    <row r="56" spans="1:21" ht="15.45" x14ac:dyDescent="0.4">
      <c r="A56" s="40" t="s">
        <v>62</v>
      </c>
      <c r="B56" s="45">
        <f>COUNTIF(C5:C55,"E")</f>
        <v>0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</row>
    <row r="57" spans="1:21" ht="15.9" thickBot="1" x14ac:dyDescent="0.45">
      <c r="A57" s="41" t="s">
        <v>63</v>
      </c>
      <c r="B57" s="43">
        <f>COUNTIF(C5:C55,"U")</f>
        <v>0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1"/>
    </row>
    <row r="58" spans="1:21" ht="15.9" thickBot="1" x14ac:dyDescent="0.45">
      <c r="A58" s="4"/>
      <c r="B58" s="4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1"/>
    </row>
    <row r="59" spans="1:21" ht="15.9" thickBot="1" x14ac:dyDescent="0.45">
      <c r="A59" s="4"/>
      <c r="B59" s="4"/>
      <c r="C59" s="48">
        <f>COUNTIF(A5:A36,"*")</f>
        <v>32</v>
      </c>
      <c r="D59" s="48">
        <f>COUNTIF(D5:D55,"P")</f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9" thickBot="1" x14ac:dyDescent="0.45">
      <c r="A60" s="1"/>
      <c r="B60" s="4"/>
      <c r="C60" s="210"/>
      <c r="D60" s="210"/>
      <c r="E60" s="211"/>
      <c r="F60" s="228" t="s">
        <v>18</v>
      </c>
      <c r="G60" s="226"/>
      <c r="H60" s="227"/>
      <c r="I60" s="228" t="s">
        <v>22</v>
      </c>
      <c r="J60" s="226"/>
      <c r="K60" s="227"/>
      <c r="L60" s="228" t="s">
        <v>23</v>
      </c>
      <c r="M60" s="226"/>
      <c r="N60" s="227"/>
      <c r="O60" s="228" t="s">
        <v>24</v>
      </c>
      <c r="P60" s="226"/>
      <c r="Q60" s="227"/>
      <c r="R60" s="228" t="s">
        <v>25</v>
      </c>
      <c r="S60" s="226"/>
      <c r="T60" s="227"/>
      <c r="U60" s="1"/>
    </row>
    <row r="61" spans="1:21" ht="19.75" x14ac:dyDescent="0.4">
      <c r="C61" s="50">
        <f>COUNTIF(D5:D55,"P")</f>
        <v>0</v>
      </c>
      <c r="D61" s="50">
        <f>COUNTIF(E5:E55,"*")</f>
        <v>0</v>
      </c>
      <c r="E61" s="51">
        <f>COUNTIF(F5:F55,"*")</f>
        <v>0</v>
      </c>
      <c r="F61" s="217" t="s">
        <v>0</v>
      </c>
      <c r="G61" s="218"/>
      <c r="H61" s="26">
        <f>COUNTIF(G5:G55,"*")</f>
        <v>0</v>
      </c>
      <c r="I61" s="219" t="s">
        <v>0</v>
      </c>
      <c r="J61" s="218"/>
      <c r="K61" s="26">
        <f>COUNTIF(J5:J55,"*")</f>
        <v>0</v>
      </c>
      <c r="L61" s="219" t="s">
        <v>0</v>
      </c>
      <c r="M61" s="218"/>
      <c r="N61" s="26">
        <f>COUNTIF(M5:M55,"*")</f>
        <v>1</v>
      </c>
      <c r="O61" s="219" t="s">
        <v>0</v>
      </c>
      <c r="P61" s="218"/>
      <c r="Q61" s="26">
        <f>COUNTIF(P5:P55,"*")</f>
        <v>0</v>
      </c>
      <c r="R61" s="219" t="s">
        <v>0</v>
      </c>
      <c r="S61" s="218"/>
      <c r="T61" s="26">
        <f>COUNTIF(S5:S55,"*")</f>
        <v>0</v>
      </c>
      <c r="U61" s="1"/>
    </row>
    <row r="62" spans="1:21" ht="19.75" x14ac:dyDescent="0.4">
      <c r="C62" s="24">
        <f>ROUNDUP(B47*(1/2),0)</f>
        <v>21</v>
      </c>
      <c r="D62" s="24">
        <f t="shared" ref="D62:E62" si="0">ROUNDUP(D61*(1/3),0)</f>
        <v>0</v>
      </c>
      <c r="E62" s="38">
        <f t="shared" si="0"/>
        <v>0</v>
      </c>
      <c r="F62" s="220" t="s">
        <v>1</v>
      </c>
      <c r="G62" s="221"/>
      <c r="H62" s="27">
        <f>COUNTIF(H5:H55,"*")</f>
        <v>0</v>
      </c>
      <c r="I62" s="222" t="s">
        <v>1</v>
      </c>
      <c r="J62" s="221"/>
      <c r="K62" s="27">
        <f>COUNTIF(K5:K55,"*")</f>
        <v>0</v>
      </c>
      <c r="L62" s="222" t="s">
        <v>1</v>
      </c>
      <c r="M62" s="221"/>
      <c r="N62" s="27">
        <f>COUNTIF(N5:N55,"*")</f>
        <v>0</v>
      </c>
      <c r="O62" s="222" t="s">
        <v>1</v>
      </c>
      <c r="P62" s="221"/>
      <c r="Q62" s="27">
        <f>COUNTIF(Q5:Q55,"*")</f>
        <v>0</v>
      </c>
      <c r="R62" s="222" t="s">
        <v>1</v>
      </c>
      <c r="S62" s="221"/>
      <c r="T62" s="27">
        <f>COUNTIF(T5:T55,"*")</f>
        <v>0</v>
      </c>
      <c r="U62" s="1"/>
    </row>
    <row r="63" spans="1:21" ht="20.149999999999999" thickBot="1" x14ac:dyDescent="0.45">
      <c r="C63" s="24">
        <f>ROUNDDOWN(C61/2,0)+1</f>
        <v>1</v>
      </c>
      <c r="D63" s="24">
        <f>ROUNDDOWN(D61/2,0)+1</f>
        <v>1</v>
      </c>
      <c r="E63" s="38">
        <f t="shared" ref="E63" si="1">ROUNDDOWN(E61/2,0)+1</f>
        <v>1</v>
      </c>
      <c r="F63" s="212" t="s">
        <v>2</v>
      </c>
      <c r="G63" s="213"/>
      <c r="H63" s="28">
        <f>COUNTIF(I5:I55,"*")</f>
        <v>0</v>
      </c>
      <c r="I63" s="214" t="s">
        <v>2</v>
      </c>
      <c r="J63" s="213"/>
      <c r="K63" s="28">
        <f>COUNTIF(L5:L55,"*")</f>
        <v>0</v>
      </c>
      <c r="L63" s="214" t="s">
        <v>2</v>
      </c>
      <c r="M63" s="213"/>
      <c r="N63" s="28">
        <f>COUNTIF(O5:O55,"*")</f>
        <v>0</v>
      </c>
      <c r="O63" s="214" t="s">
        <v>2</v>
      </c>
      <c r="P63" s="213"/>
      <c r="Q63" s="28">
        <f>COUNTIF(R5:R55,"*")</f>
        <v>0</v>
      </c>
      <c r="R63" s="214" t="s">
        <v>2</v>
      </c>
      <c r="S63" s="213"/>
      <c r="T63" s="28">
        <f>COUNTIF(U5:U55,"*")</f>
        <v>0</v>
      </c>
      <c r="U63" s="1"/>
    </row>
    <row r="64" spans="1:21" ht="20.149999999999999" thickBot="1" x14ac:dyDescent="0.45">
      <c r="C64" s="36">
        <f t="shared" ref="C64:E64" si="2">ROUNDUP(C61*2/3,0)</f>
        <v>0</v>
      </c>
      <c r="D64" s="36">
        <f t="shared" si="2"/>
        <v>0</v>
      </c>
      <c r="E64" s="83">
        <f t="shared" si="2"/>
        <v>0</v>
      </c>
      <c r="F64" s="215" t="s">
        <v>19</v>
      </c>
      <c r="G64" s="216"/>
      <c r="H64" s="29" t="str">
        <f>IF(H61&gt;H62,"PASS","FAIL")</f>
        <v>FAIL</v>
      </c>
      <c r="I64" s="215" t="s">
        <v>19</v>
      </c>
      <c r="J64" s="216"/>
      <c r="K64" s="29" t="str">
        <f>IF(K61&gt;K62,"PASS","FAIL")</f>
        <v>FAIL</v>
      </c>
      <c r="L64" s="215" t="s">
        <v>19</v>
      </c>
      <c r="M64" s="216"/>
      <c r="N64" s="29" t="str">
        <f>IF(N61&gt;N62,"PASS","FAIL")</f>
        <v>PASS</v>
      </c>
      <c r="O64" s="215" t="s">
        <v>19</v>
      </c>
      <c r="P64" s="216"/>
      <c r="Q64" s="29" t="str">
        <f>IF(Q61&gt;Q62,"PASS","FAIL")</f>
        <v>FAIL</v>
      </c>
      <c r="R64" s="215" t="s">
        <v>19</v>
      </c>
      <c r="S64" s="216"/>
      <c r="T64" s="29" t="str">
        <f>IF(T61&gt;T62,"PASS","FAIL")</f>
        <v>FAIL</v>
      </c>
      <c r="U64" s="1"/>
    </row>
    <row r="65" spans="3:21" ht="20.149999999999999" thickBot="1" x14ac:dyDescent="0.45">
      <c r="C65" s="36">
        <f>ROUNDUP(C59*2/3,0)</f>
        <v>22</v>
      </c>
      <c r="D65" s="36">
        <f t="shared" ref="D65:E65" si="3">ROUNDUP(D59*2/3,0)</f>
        <v>0</v>
      </c>
      <c r="E65" s="83">
        <f t="shared" si="3"/>
        <v>0</v>
      </c>
      <c r="F65" s="223" t="s">
        <v>21</v>
      </c>
      <c r="G65" s="224"/>
      <c r="H65" s="225"/>
      <c r="I65" s="223" t="s">
        <v>21</v>
      </c>
      <c r="J65" s="224"/>
      <c r="K65" s="225"/>
      <c r="L65" s="223" t="s">
        <v>21</v>
      </c>
      <c r="M65" s="224"/>
      <c r="N65" s="225"/>
      <c r="O65" s="223" t="s">
        <v>21</v>
      </c>
      <c r="P65" s="224"/>
      <c r="Q65" s="225"/>
      <c r="R65" s="223" t="s">
        <v>21</v>
      </c>
      <c r="S65" s="224"/>
      <c r="T65" s="225"/>
      <c r="U65" s="1"/>
    </row>
    <row r="66" spans="3:21" ht="15.9" thickBot="1" x14ac:dyDescent="0.45">
      <c r="C66" s="207">
        <f t="shared" ref="C66:E67" si="4">ROUNDUP(C61*0.25,0)</f>
        <v>0</v>
      </c>
      <c r="D66" s="207">
        <f t="shared" si="4"/>
        <v>0</v>
      </c>
      <c r="E66" s="208">
        <f t="shared" si="4"/>
        <v>0</v>
      </c>
      <c r="F66" s="226" t="s">
        <v>20</v>
      </c>
      <c r="G66" s="226"/>
      <c r="H66" s="227"/>
      <c r="I66" s="228" t="s">
        <v>20</v>
      </c>
      <c r="J66" s="226"/>
      <c r="K66" s="227"/>
      <c r="L66" s="228" t="s">
        <v>20</v>
      </c>
      <c r="M66" s="226"/>
      <c r="N66" s="227"/>
      <c r="O66" s="228" t="s">
        <v>20</v>
      </c>
      <c r="P66" s="226"/>
      <c r="Q66" s="227"/>
      <c r="R66" s="228" t="s">
        <v>20</v>
      </c>
      <c r="S66" s="226"/>
      <c r="T66" s="227"/>
      <c r="U66" s="1"/>
    </row>
    <row r="67" spans="3:21" ht="15.45" x14ac:dyDescent="0.4">
      <c r="C67" s="86">
        <f t="shared" si="4"/>
        <v>6</v>
      </c>
      <c r="D67" s="86">
        <f t="shared" si="4"/>
        <v>0</v>
      </c>
      <c r="E67" s="87">
        <f t="shared" si="4"/>
        <v>0</v>
      </c>
      <c r="F67" s="217" t="s">
        <v>0</v>
      </c>
      <c r="G67" s="218"/>
      <c r="H67" s="26">
        <f>COUNTIF(G5:G55,"*")</f>
        <v>0</v>
      </c>
      <c r="I67" s="219" t="s">
        <v>0</v>
      </c>
      <c r="J67" s="218"/>
      <c r="K67" s="26">
        <f>COUNTIF(J5:J55,"*")</f>
        <v>0</v>
      </c>
      <c r="L67" s="219" t="s">
        <v>0</v>
      </c>
      <c r="M67" s="218"/>
      <c r="N67" s="26">
        <f>COUNTIF(M5:M55,"*")</f>
        <v>1</v>
      </c>
      <c r="O67" s="219" t="s">
        <v>0</v>
      </c>
      <c r="P67" s="218"/>
      <c r="Q67" s="26">
        <f>COUNTIF(P5:P55,"*")</f>
        <v>0</v>
      </c>
      <c r="R67" s="219" t="s">
        <v>0</v>
      </c>
      <c r="S67" s="218"/>
      <c r="T67" s="26">
        <f>COUNTIF(S5:S55,"*")</f>
        <v>0</v>
      </c>
      <c r="U67" s="1"/>
    </row>
    <row r="68" spans="3:21" ht="15.45" x14ac:dyDescent="0.4">
      <c r="C68" s="45">
        <f>COUNTIF(D5:D58,"E")</f>
        <v>0</v>
      </c>
      <c r="D68" s="45">
        <f>COUNTIF(E5:E58,"E")</f>
        <v>0</v>
      </c>
      <c r="E68" s="44">
        <f>COUNTIF(F5:F58,"E")</f>
        <v>0</v>
      </c>
      <c r="F68" s="220" t="s">
        <v>1</v>
      </c>
      <c r="G68" s="221"/>
      <c r="H68" s="27">
        <f>COUNTIF(H5:H55,"*")</f>
        <v>0</v>
      </c>
      <c r="I68" s="222" t="s">
        <v>1</v>
      </c>
      <c r="J68" s="221"/>
      <c r="K68" s="27">
        <f>COUNTIF(K5:K55,"*")</f>
        <v>0</v>
      </c>
      <c r="L68" s="222" t="s">
        <v>1</v>
      </c>
      <c r="M68" s="221"/>
      <c r="N68" s="27">
        <f>COUNTIF(N5:N55,"*")</f>
        <v>0</v>
      </c>
      <c r="O68" s="222" t="s">
        <v>1</v>
      </c>
      <c r="P68" s="221"/>
      <c r="Q68" s="27">
        <f>COUNTIF(Q5:Q55,"*")</f>
        <v>0</v>
      </c>
      <c r="R68" s="222" t="s">
        <v>1</v>
      </c>
      <c r="S68" s="221"/>
      <c r="T68" s="27">
        <f>COUNTIF(T5:T55,"*")</f>
        <v>0</v>
      </c>
      <c r="U68" s="1"/>
    </row>
    <row r="69" spans="3:21" ht="15.9" thickBot="1" x14ac:dyDescent="0.45">
      <c r="C69" s="43">
        <f>COUNTIF(D5:D59,"U")</f>
        <v>0</v>
      </c>
      <c r="D69" s="43">
        <f>COUNTIF(E5:E59,"U")</f>
        <v>0</v>
      </c>
      <c r="E69" s="42">
        <f>COUNTIF(F5:F59,"U")</f>
        <v>0</v>
      </c>
      <c r="F69" s="212" t="s">
        <v>2</v>
      </c>
      <c r="G69" s="213"/>
      <c r="H69" s="28">
        <f>COUNTIF(I5:I55,"*")</f>
        <v>0</v>
      </c>
      <c r="I69" s="214" t="s">
        <v>2</v>
      </c>
      <c r="J69" s="213"/>
      <c r="K69" s="28">
        <f>COUNTIF(L5:L55,"*")</f>
        <v>0</v>
      </c>
      <c r="L69" s="214" t="s">
        <v>2</v>
      </c>
      <c r="M69" s="213"/>
      <c r="N69" s="28">
        <f>COUNTIF(O5:O55,"*")</f>
        <v>0</v>
      </c>
      <c r="O69" s="214" t="s">
        <v>2</v>
      </c>
      <c r="P69" s="213"/>
      <c r="Q69" s="28">
        <f>COUNTIF(R5:R55,"*")</f>
        <v>0</v>
      </c>
      <c r="R69" s="214" t="s">
        <v>2</v>
      </c>
      <c r="S69" s="213"/>
      <c r="T69" s="28">
        <f>COUNTIF(U5:U55,"*")</f>
        <v>0</v>
      </c>
      <c r="U69" s="1"/>
    </row>
    <row r="70" spans="3:21" ht="15.9" thickBot="1" x14ac:dyDescent="0.45">
      <c r="C70" s="4"/>
      <c r="D70" s="4"/>
      <c r="E70" s="1"/>
      <c r="F70" s="215" t="s">
        <v>19</v>
      </c>
      <c r="G70" s="216"/>
      <c r="H70" s="29" t="str">
        <f>IF(H67&gt;=((H67+H68)*(2/3)),"PASS","FAIL")</f>
        <v>PASS</v>
      </c>
      <c r="I70" s="215" t="s">
        <v>19</v>
      </c>
      <c r="J70" s="216"/>
      <c r="K70" s="29" t="str">
        <f>IF(K67&gt;=((K67+K68)*(2/3)),"PASS","FAIL")</f>
        <v>PASS</v>
      </c>
      <c r="L70" s="215" t="s">
        <v>19</v>
      </c>
      <c r="M70" s="216"/>
      <c r="N70" s="29" t="str">
        <f>IF(N67&gt;=((N67+N68)*(2/3)),"PASS","FAIL")</f>
        <v>PASS</v>
      </c>
      <c r="O70" s="215" t="s">
        <v>19</v>
      </c>
      <c r="P70" s="216"/>
      <c r="Q70" s="29" t="str">
        <f>IF(Q67&gt;=((Q67+Q68)*(2/3)),"PASS","FAIL")</f>
        <v>PASS</v>
      </c>
      <c r="R70" s="215" t="s">
        <v>19</v>
      </c>
      <c r="S70" s="216"/>
      <c r="T70" s="29" t="str">
        <f>IF(T67&gt;=((T67+T68)*(2/3)),"PASS","FAIL")</f>
        <v>PASS</v>
      </c>
      <c r="U70" s="1"/>
    </row>
  </sheetData>
  <mergeCells count="64">
    <mergeCell ref="R60:T60"/>
    <mergeCell ref="B1:L1"/>
    <mergeCell ref="C2:F3"/>
    <mergeCell ref="G2:U2"/>
    <mergeCell ref="G3:I3"/>
    <mergeCell ref="J3:L3"/>
    <mergeCell ref="M3:O3"/>
    <mergeCell ref="P3:R3"/>
    <mergeCell ref="S3:U3"/>
    <mergeCell ref="A4:B4"/>
    <mergeCell ref="F60:H60"/>
    <mergeCell ref="I60:K60"/>
    <mergeCell ref="L60:N60"/>
    <mergeCell ref="O60:Q60"/>
    <mergeCell ref="F62:G62"/>
    <mergeCell ref="I62:J62"/>
    <mergeCell ref="L62:M62"/>
    <mergeCell ref="O62:P62"/>
    <mergeCell ref="R62:S62"/>
    <mergeCell ref="F61:G61"/>
    <mergeCell ref="I61:J61"/>
    <mergeCell ref="L61:M61"/>
    <mergeCell ref="O61:P61"/>
    <mergeCell ref="R61:S61"/>
    <mergeCell ref="F64:G64"/>
    <mergeCell ref="I64:J64"/>
    <mergeCell ref="L64:M64"/>
    <mergeCell ref="O64:P64"/>
    <mergeCell ref="R64:S64"/>
    <mergeCell ref="F63:G63"/>
    <mergeCell ref="I63:J63"/>
    <mergeCell ref="L63:M63"/>
    <mergeCell ref="O63:P63"/>
    <mergeCell ref="R63:S63"/>
    <mergeCell ref="F66:H66"/>
    <mergeCell ref="I66:K66"/>
    <mergeCell ref="L66:N66"/>
    <mergeCell ref="O66:Q66"/>
    <mergeCell ref="R66:T66"/>
    <mergeCell ref="F65:H65"/>
    <mergeCell ref="I65:K65"/>
    <mergeCell ref="L65:N65"/>
    <mergeCell ref="O65:Q65"/>
    <mergeCell ref="R65:T65"/>
    <mergeCell ref="F68:G68"/>
    <mergeCell ref="I68:J68"/>
    <mergeCell ref="L68:M68"/>
    <mergeCell ref="O68:P68"/>
    <mergeCell ref="R68:S68"/>
    <mergeCell ref="F67:G67"/>
    <mergeCell ref="I67:J67"/>
    <mergeCell ref="L67:M67"/>
    <mergeCell ref="O67:P67"/>
    <mergeCell ref="R67:S67"/>
    <mergeCell ref="F70:G70"/>
    <mergeCell ref="I70:J70"/>
    <mergeCell ref="L70:M70"/>
    <mergeCell ref="O70:P70"/>
    <mergeCell ref="R70:S70"/>
    <mergeCell ref="F69:G69"/>
    <mergeCell ref="I69:J69"/>
    <mergeCell ref="L69:M69"/>
    <mergeCell ref="O69:P69"/>
    <mergeCell ref="R69:S69"/>
  </mergeCells>
  <conditionalFormatting sqref="I5">
    <cfRule type="expression" dxfId="29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topLeftCell="A26" workbookViewId="0">
      <selection activeCell="C54" sqref="C54"/>
    </sheetView>
  </sheetViews>
  <sheetFormatPr defaultColWidth="11.07421875" defaultRowHeight="14.6" x14ac:dyDescent="0.4"/>
  <sheetData>
    <row r="1" spans="1:24" ht="22.75" thickBot="1" x14ac:dyDescent="0.55000000000000004">
      <c r="A1" s="1"/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1"/>
      <c r="N1" s="1"/>
      <c r="O1" s="1"/>
      <c r="P1" s="1"/>
      <c r="Q1" s="1"/>
      <c r="R1" s="1"/>
      <c r="S1" s="1"/>
      <c r="T1" s="1"/>
      <c r="U1" s="1"/>
    </row>
    <row r="2" spans="1:24" ht="15.9" thickBot="1" x14ac:dyDescent="0.45">
      <c r="A2" s="1"/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</row>
    <row r="3" spans="1:24" ht="15.9" thickBot="1" x14ac:dyDescent="0.45">
      <c r="A3" s="1"/>
      <c r="B3" s="2"/>
      <c r="C3" s="233"/>
      <c r="D3" s="234"/>
      <c r="E3" s="234"/>
      <c r="F3" s="235"/>
      <c r="G3" s="239" t="s">
        <v>167</v>
      </c>
      <c r="H3" s="239"/>
      <c r="I3" s="239"/>
      <c r="J3" s="239" t="s">
        <v>168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137" t="s">
        <v>245</v>
      </c>
      <c r="X3" s="138">
        <v>0.27430555555555552</v>
      </c>
    </row>
    <row r="4" spans="1:24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155" t="s">
        <v>0</v>
      </c>
      <c r="H4" s="156" t="s">
        <v>1</v>
      </c>
      <c r="I4" s="20" t="s">
        <v>2</v>
      </c>
      <c r="J4" s="155" t="s">
        <v>0</v>
      </c>
      <c r="K4" s="156" t="s">
        <v>1</v>
      </c>
      <c r="L4" s="20" t="s">
        <v>2</v>
      </c>
      <c r="M4" s="155" t="s">
        <v>0</v>
      </c>
      <c r="N4" s="156" t="s">
        <v>1</v>
      </c>
      <c r="O4" s="157" t="s">
        <v>2</v>
      </c>
      <c r="P4" s="21" t="s">
        <v>0</v>
      </c>
      <c r="Q4" s="156" t="s">
        <v>1</v>
      </c>
      <c r="R4" s="20" t="s">
        <v>2</v>
      </c>
      <c r="S4" s="155" t="s">
        <v>0</v>
      </c>
      <c r="T4" s="156" t="s">
        <v>1</v>
      </c>
      <c r="U4" s="157" t="s">
        <v>2</v>
      </c>
      <c r="W4" s="136" t="s">
        <v>246</v>
      </c>
      <c r="X4" s="138">
        <v>0.3215277777777778</v>
      </c>
    </row>
    <row r="5" spans="1:24" ht="15.45" x14ac:dyDescent="0.4">
      <c r="A5" s="71" t="s">
        <v>146</v>
      </c>
      <c r="B5" s="72" t="s">
        <v>147</v>
      </c>
      <c r="C5" s="68" t="s">
        <v>74</v>
      </c>
      <c r="D5" s="68"/>
      <c r="E5" s="57"/>
      <c r="F5" s="19"/>
      <c r="G5" s="17"/>
      <c r="H5" s="18"/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</row>
    <row r="6" spans="1:24" ht="15.45" x14ac:dyDescent="0.4">
      <c r="A6" s="71" t="s">
        <v>222</v>
      </c>
      <c r="B6" s="72" t="s">
        <v>223</v>
      </c>
      <c r="C6" s="69" t="s">
        <v>173</v>
      </c>
      <c r="D6" s="69"/>
      <c r="E6" s="6"/>
      <c r="F6" s="7"/>
      <c r="G6" s="8"/>
      <c r="H6" s="9"/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</row>
    <row r="7" spans="1:24" ht="15.45" x14ac:dyDescent="0.4">
      <c r="A7" s="71" t="s">
        <v>215</v>
      </c>
      <c r="B7" s="72" t="s">
        <v>216</v>
      </c>
      <c r="C7" s="69" t="s">
        <v>173</v>
      </c>
      <c r="D7" s="69"/>
      <c r="E7" s="6"/>
      <c r="F7" s="7"/>
      <c r="G7" s="8"/>
      <c r="H7" s="9"/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ht="15.45" x14ac:dyDescent="0.4">
      <c r="A8" s="71" t="s">
        <v>235</v>
      </c>
      <c r="B8" s="72" t="s">
        <v>236</v>
      </c>
      <c r="C8" s="10" t="s">
        <v>173</v>
      </c>
      <c r="D8" s="10"/>
      <c r="E8" s="9"/>
      <c r="F8" s="7"/>
      <c r="G8" s="8"/>
      <c r="H8" s="9"/>
      <c r="I8" s="16"/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ht="15.45" x14ac:dyDescent="0.4">
      <c r="A9" s="71" t="s">
        <v>178</v>
      </c>
      <c r="B9" s="72" t="s">
        <v>179</v>
      </c>
      <c r="C9" s="69" t="s">
        <v>76</v>
      </c>
      <c r="D9" s="69"/>
      <c r="E9" s="6"/>
      <c r="F9" s="7"/>
      <c r="G9" s="8"/>
      <c r="H9" s="9"/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4" ht="15.45" x14ac:dyDescent="0.4">
      <c r="A10" s="71" t="s">
        <v>155</v>
      </c>
      <c r="B10" s="72" t="s">
        <v>92</v>
      </c>
      <c r="C10" s="69" t="s">
        <v>173</v>
      </c>
      <c r="D10" s="69"/>
      <c r="E10" s="6"/>
      <c r="F10" s="7"/>
      <c r="G10" s="8"/>
      <c r="H10" s="9"/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ht="15.45" x14ac:dyDescent="0.4">
      <c r="A11" s="71" t="s">
        <v>212</v>
      </c>
      <c r="B11" s="72" t="s">
        <v>213</v>
      </c>
      <c r="C11" s="69" t="s">
        <v>173</v>
      </c>
      <c r="D11" s="69"/>
      <c r="E11" s="6"/>
      <c r="F11" s="7"/>
      <c r="G11" s="8"/>
      <c r="H11" s="9"/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ht="15.45" x14ac:dyDescent="0.4">
      <c r="A12" s="71" t="s">
        <v>252</v>
      </c>
      <c r="B12" s="72" t="s">
        <v>127</v>
      </c>
      <c r="C12" s="69" t="s">
        <v>173</v>
      </c>
      <c r="D12" s="69"/>
      <c r="E12" s="6"/>
      <c r="F12" s="7"/>
      <c r="G12" s="8"/>
      <c r="H12" s="9"/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ht="15.45" x14ac:dyDescent="0.4">
      <c r="A13" s="164" t="s">
        <v>247</v>
      </c>
      <c r="B13" s="165" t="s">
        <v>196</v>
      </c>
      <c r="C13" s="166" t="s">
        <v>173</v>
      </c>
      <c r="D13" s="69"/>
      <c r="E13" s="6"/>
      <c r="F13" s="7"/>
      <c r="G13" s="8"/>
      <c r="H13" s="9"/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ht="15.45" x14ac:dyDescent="0.4">
      <c r="A14" s="164" t="s">
        <v>210</v>
      </c>
      <c r="B14" s="165" t="s">
        <v>211</v>
      </c>
      <c r="C14" s="166" t="s">
        <v>173</v>
      </c>
      <c r="D14" s="69"/>
      <c r="E14" s="6"/>
      <c r="F14" s="7"/>
      <c r="G14" s="8"/>
      <c r="H14" s="9"/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ht="15.45" x14ac:dyDescent="0.4">
      <c r="A15" s="71" t="s">
        <v>148</v>
      </c>
      <c r="B15" s="72" t="s">
        <v>149</v>
      </c>
      <c r="C15" s="69" t="s">
        <v>173</v>
      </c>
      <c r="D15" s="69"/>
      <c r="E15" s="6"/>
      <c r="F15" s="7"/>
      <c r="G15" s="8"/>
      <c r="H15" s="9"/>
      <c r="I15" s="16"/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ht="15.45" x14ac:dyDescent="0.4">
      <c r="A16" s="71" t="s">
        <v>111</v>
      </c>
      <c r="B16" s="72" t="s">
        <v>177</v>
      </c>
      <c r="C16" s="69" t="s">
        <v>173</v>
      </c>
      <c r="D16" s="69"/>
      <c r="E16" s="6"/>
      <c r="F16" s="7"/>
      <c r="G16" s="8"/>
      <c r="H16" s="9"/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ht="13" customHeight="1" x14ac:dyDescent="0.4">
      <c r="A17" s="71" t="s">
        <v>101</v>
      </c>
      <c r="B17" s="72" t="s">
        <v>102</v>
      </c>
      <c r="C17" s="69"/>
      <c r="D17" s="69"/>
      <c r="E17" s="6"/>
      <c r="F17" s="7"/>
      <c r="G17" s="8"/>
      <c r="H17" s="9"/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ht="15.45" x14ac:dyDescent="0.4">
      <c r="A18" s="71" t="s">
        <v>86</v>
      </c>
      <c r="B18" s="72" t="s">
        <v>78</v>
      </c>
      <c r="C18" s="69" t="s">
        <v>173</v>
      </c>
      <c r="D18" s="69"/>
      <c r="E18" s="6"/>
      <c r="F18" s="7"/>
      <c r="G18" s="8"/>
      <c r="H18" s="9"/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ht="15.45" x14ac:dyDescent="0.4">
      <c r="A19" s="71" t="s">
        <v>237</v>
      </c>
      <c r="B19" s="72" t="s">
        <v>238</v>
      </c>
      <c r="C19" s="10" t="s">
        <v>173</v>
      </c>
      <c r="D19" s="10"/>
      <c r="E19" s="9"/>
      <c r="F19" s="7"/>
      <c r="G19" s="8"/>
      <c r="H19" s="9"/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ht="15.45" x14ac:dyDescent="0.4">
      <c r="A20" s="71" t="s">
        <v>241</v>
      </c>
      <c r="B20" s="72" t="s">
        <v>242</v>
      </c>
      <c r="C20" s="10" t="s">
        <v>173</v>
      </c>
      <c r="D20" s="10"/>
      <c r="E20" s="9"/>
      <c r="F20" s="7"/>
      <c r="G20" s="8"/>
      <c r="H20" s="9"/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ht="15.45" x14ac:dyDescent="0.4">
      <c r="A21" s="118" t="s">
        <v>188</v>
      </c>
      <c r="B21" s="119" t="s">
        <v>214</v>
      </c>
      <c r="C21" s="69" t="s">
        <v>173</v>
      </c>
      <c r="D21" s="69"/>
      <c r="E21" s="6"/>
      <c r="F21" s="7"/>
      <c r="G21" s="8"/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ht="15.45" x14ac:dyDescent="0.4">
      <c r="A22" s="118" t="s">
        <v>194</v>
      </c>
      <c r="B22" s="119" t="s">
        <v>195</v>
      </c>
      <c r="C22" s="69" t="s">
        <v>173</v>
      </c>
      <c r="D22" s="69"/>
      <c r="E22" s="6"/>
      <c r="F22" s="7"/>
      <c r="G22" s="8"/>
      <c r="H22" s="9"/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ht="15.45" x14ac:dyDescent="0.4">
      <c r="A23" s="71" t="s">
        <v>117</v>
      </c>
      <c r="B23" s="72" t="s">
        <v>118</v>
      </c>
      <c r="C23" s="69" t="s">
        <v>173</v>
      </c>
      <c r="D23" s="69"/>
      <c r="E23" s="6"/>
      <c r="F23" s="7"/>
      <c r="G23" s="8"/>
      <c r="H23" s="9"/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ht="15.45" x14ac:dyDescent="0.4">
      <c r="A24" s="71" t="s">
        <v>82</v>
      </c>
      <c r="B24" s="72" t="s">
        <v>225</v>
      </c>
      <c r="C24" s="10" t="s">
        <v>173</v>
      </c>
      <c r="D24" s="10"/>
      <c r="E24" s="9"/>
      <c r="F24" s="7"/>
      <c r="G24" s="8"/>
      <c r="H24" s="9"/>
      <c r="I24" s="16"/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ht="15.45" x14ac:dyDescent="0.4">
      <c r="A25" s="71" t="s">
        <v>208</v>
      </c>
      <c r="B25" s="72" t="s">
        <v>209</v>
      </c>
      <c r="C25" s="123" t="s">
        <v>173</v>
      </c>
      <c r="D25" s="10"/>
      <c r="E25" s="9"/>
      <c r="F25" s="7"/>
      <c r="G25" s="8"/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ht="15.45" x14ac:dyDescent="0.4">
      <c r="A26" s="71" t="s">
        <v>253</v>
      </c>
      <c r="B26" s="72" t="s">
        <v>80</v>
      </c>
      <c r="C26" s="69" t="s">
        <v>174</v>
      </c>
      <c r="D26" s="69"/>
      <c r="E26" s="6"/>
      <c r="F26" s="7"/>
      <c r="G26" s="8"/>
      <c r="H26" s="9"/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ht="15.45" x14ac:dyDescent="0.4">
      <c r="A27" s="71" t="s">
        <v>232</v>
      </c>
      <c r="B27" s="72" t="s">
        <v>233</v>
      </c>
      <c r="C27" s="69" t="s">
        <v>173</v>
      </c>
      <c r="D27" s="69"/>
      <c r="E27" s="6"/>
      <c r="F27" s="7"/>
      <c r="G27" s="8"/>
      <c r="H27" s="9"/>
      <c r="I27" s="16"/>
      <c r="J27" s="8"/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ht="15.45" x14ac:dyDescent="0.4">
      <c r="A28" s="120" t="s">
        <v>113</v>
      </c>
      <c r="B28" s="121" t="s">
        <v>114</v>
      </c>
      <c r="C28" s="123" t="s">
        <v>184</v>
      </c>
      <c r="D28" s="69"/>
      <c r="E28" s="6"/>
      <c r="F28" s="7"/>
      <c r="G28" s="8"/>
      <c r="H28" s="9"/>
      <c r="I28" s="16"/>
      <c r="J28" s="8"/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ht="15.45" x14ac:dyDescent="0.4">
      <c r="A29" s="118" t="s">
        <v>205</v>
      </c>
      <c r="B29" s="119" t="s">
        <v>196</v>
      </c>
      <c r="C29" s="123" t="s">
        <v>173</v>
      </c>
      <c r="D29" s="10"/>
      <c r="E29" s="9"/>
      <c r="F29" s="7"/>
      <c r="G29" s="8"/>
      <c r="H29" s="9"/>
      <c r="I29" s="16"/>
      <c r="J29" s="8"/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ht="15.45" x14ac:dyDescent="0.4">
      <c r="A30" s="71" t="s">
        <v>231</v>
      </c>
      <c r="B30" s="72" t="s">
        <v>218</v>
      </c>
      <c r="C30" s="69" t="s">
        <v>173</v>
      </c>
      <c r="D30" s="69"/>
      <c r="E30" s="6"/>
      <c r="F30" s="7"/>
      <c r="G30" s="8"/>
      <c r="H30" s="9"/>
      <c r="I30" s="16"/>
      <c r="J30" s="8"/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ht="15.45" x14ac:dyDescent="0.4">
      <c r="A31" s="71" t="s">
        <v>106</v>
      </c>
      <c r="B31" s="72" t="s">
        <v>250</v>
      </c>
      <c r="C31" s="10" t="s">
        <v>173</v>
      </c>
      <c r="D31" s="10"/>
      <c r="E31" s="9"/>
      <c r="F31" s="7"/>
      <c r="G31" s="8"/>
      <c r="H31" s="9"/>
      <c r="I31" s="16"/>
      <c r="J31" s="8"/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ht="15.45" x14ac:dyDescent="0.4">
      <c r="A32" s="118" t="s">
        <v>251</v>
      </c>
      <c r="B32" s="119" t="s">
        <v>200</v>
      </c>
      <c r="C32" s="75" t="s">
        <v>173</v>
      </c>
      <c r="D32" s="75"/>
      <c r="E32" s="76"/>
      <c r="F32" s="77"/>
      <c r="G32" s="75"/>
      <c r="H32" s="76"/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ht="15.45" x14ac:dyDescent="0.4">
      <c r="A33" s="71" t="s">
        <v>137</v>
      </c>
      <c r="B33" s="72" t="s">
        <v>138</v>
      </c>
      <c r="C33" s="75" t="s">
        <v>173</v>
      </c>
      <c r="D33" s="75"/>
      <c r="E33" s="76"/>
      <c r="F33" s="77"/>
      <c r="G33" s="75"/>
      <c r="H33" s="76"/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ht="15.45" x14ac:dyDescent="0.4">
      <c r="A34" s="120" t="s">
        <v>249</v>
      </c>
      <c r="B34" s="121" t="s">
        <v>248</v>
      </c>
      <c r="C34" s="122" t="s">
        <v>184</v>
      </c>
      <c r="D34" s="75"/>
      <c r="E34" s="76"/>
      <c r="F34" s="77"/>
      <c r="G34" s="75"/>
      <c r="H34" s="76"/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ht="15.45" x14ac:dyDescent="0.4">
      <c r="A35" s="71" t="s">
        <v>156</v>
      </c>
      <c r="B35" s="72" t="s">
        <v>84</v>
      </c>
      <c r="C35" s="75" t="s">
        <v>173</v>
      </c>
      <c r="D35" s="75"/>
      <c r="E35" s="76"/>
      <c r="F35" s="77"/>
      <c r="G35" s="75"/>
      <c r="H35" s="76"/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ht="15.45" x14ac:dyDescent="0.4">
      <c r="A36" s="71" t="s">
        <v>197</v>
      </c>
      <c r="B36" s="72" t="s">
        <v>198</v>
      </c>
      <c r="C36" s="75" t="s">
        <v>173</v>
      </c>
      <c r="D36" s="75"/>
      <c r="E36" s="76"/>
      <c r="F36" s="77"/>
      <c r="G36" s="75"/>
      <c r="H36" s="76"/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ht="15.45" x14ac:dyDescent="0.4">
      <c r="A37" s="53" t="s">
        <v>203</v>
      </c>
      <c r="B37" s="84" t="s">
        <v>204</v>
      </c>
      <c r="C37" s="75" t="s">
        <v>173</v>
      </c>
      <c r="D37" s="75"/>
      <c r="E37" s="76"/>
      <c r="F37" s="77"/>
      <c r="G37" s="75"/>
      <c r="H37" s="76"/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ht="15.45" x14ac:dyDescent="0.4">
      <c r="A38" s="70" t="s">
        <v>125</v>
      </c>
      <c r="B38" s="53" t="s">
        <v>98</v>
      </c>
      <c r="C38" s="75" t="s">
        <v>174</v>
      </c>
      <c r="D38" s="75"/>
      <c r="E38" s="76"/>
      <c r="F38" s="77"/>
      <c r="G38" s="75"/>
      <c r="H38" s="76"/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ht="15.45" x14ac:dyDescent="0.4">
      <c r="A39" s="53" t="s">
        <v>201</v>
      </c>
      <c r="B39" s="84" t="s">
        <v>202</v>
      </c>
      <c r="C39" s="75" t="s">
        <v>173</v>
      </c>
      <c r="D39" s="75"/>
      <c r="E39" s="76"/>
      <c r="F39" s="77"/>
      <c r="G39" s="75"/>
      <c r="H39" s="76"/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ht="15.45" x14ac:dyDescent="0.4">
      <c r="A40" s="129" t="s">
        <v>239</v>
      </c>
      <c r="B40" s="130" t="s">
        <v>240</v>
      </c>
      <c r="C40" s="122" t="s">
        <v>184</v>
      </c>
      <c r="D40" s="75"/>
      <c r="E40" s="76"/>
      <c r="F40" s="77"/>
      <c r="G40" s="75"/>
      <c r="H40" s="76"/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ht="15.45" x14ac:dyDescent="0.4">
      <c r="A41" s="70" t="s">
        <v>144</v>
      </c>
      <c r="B41" s="53" t="s">
        <v>145</v>
      </c>
      <c r="C41" s="75" t="s">
        <v>173</v>
      </c>
      <c r="D41" s="75"/>
      <c r="E41" s="76"/>
      <c r="F41" s="77"/>
      <c r="G41" s="75"/>
      <c r="H41" s="76"/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ht="15.45" x14ac:dyDescent="0.4">
      <c r="A42" s="70" t="s">
        <v>219</v>
      </c>
      <c r="B42" s="53" t="s">
        <v>220</v>
      </c>
      <c r="C42" s="75"/>
      <c r="D42" s="75"/>
      <c r="E42" s="76"/>
      <c r="F42" s="77"/>
      <c r="G42" s="75"/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ht="15.45" x14ac:dyDescent="0.4">
      <c r="A43" s="70" t="s">
        <v>227</v>
      </c>
      <c r="B43" s="53" t="s">
        <v>228</v>
      </c>
      <c r="C43" s="75" t="s">
        <v>173</v>
      </c>
      <c r="D43" s="75"/>
      <c r="E43" s="76"/>
      <c r="F43" s="77"/>
      <c r="G43" s="75"/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ht="15.45" x14ac:dyDescent="0.4">
      <c r="A44" s="70" t="s">
        <v>229</v>
      </c>
      <c r="B44" s="53" t="s">
        <v>89</v>
      </c>
      <c r="C44" s="122" t="s">
        <v>173</v>
      </c>
      <c r="D44" s="75"/>
      <c r="E44" s="76"/>
      <c r="F44" s="77"/>
      <c r="G44" s="75"/>
      <c r="H44" s="76"/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ht="15.45" x14ac:dyDescent="0.4">
      <c r="A45" s="53" t="s">
        <v>190</v>
      </c>
      <c r="B45" s="84" t="s">
        <v>191</v>
      </c>
      <c r="C45" s="75" t="s">
        <v>173</v>
      </c>
      <c r="D45" s="75"/>
      <c r="E45" s="76"/>
      <c r="F45" s="77"/>
      <c r="G45" s="75"/>
      <c r="H45" s="76"/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ht="15.45" x14ac:dyDescent="0.4">
      <c r="A46" s="70" t="s">
        <v>186</v>
      </c>
      <c r="B46" s="53" t="s">
        <v>187</v>
      </c>
      <c r="C46" s="81" t="s">
        <v>173</v>
      </c>
      <c r="D46" s="81"/>
      <c r="E46" s="82"/>
      <c r="F46" s="77"/>
      <c r="G46" s="75"/>
      <c r="H46" s="76"/>
      <c r="I46" s="79"/>
      <c r="J46" s="78"/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ht="15.9" thickBot="1" x14ac:dyDescent="0.45">
      <c r="A47" s="70" t="s">
        <v>221</v>
      </c>
      <c r="B47" s="53" t="s">
        <v>88</v>
      </c>
      <c r="C47" s="75" t="s">
        <v>173</v>
      </c>
      <c r="D47" s="75"/>
      <c r="E47" s="76"/>
      <c r="F47" s="77"/>
      <c r="G47" s="75"/>
      <c r="H47" s="76"/>
      <c r="I47" s="79"/>
      <c r="J47" s="78"/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ht="15.9" thickBot="1" x14ac:dyDescent="0.45">
      <c r="A48" s="47" t="s">
        <v>64</v>
      </c>
      <c r="B48" s="48">
        <f>COUNTIF(A5:A47,"*")</f>
        <v>43</v>
      </c>
      <c r="C48" s="75"/>
      <c r="D48" s="75"/>
      <c r="E48" s="76"/>
      <c r="F48" s="77"/>
      <c r="G48" s="75"/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ht="15.9" thickBot="1" x14ac:dyDescent="0.45">
      <c r="A49" s="155" t="s">
        <v>17</v>
      </c>
      <c r="B49" s="156"/>
      <c r="C49" s="75"/>
      <c r="D49" s="75"/>
      <c r="E49" s="76"/>
      <c r="F49" s="77"/>
      <c r="G49" s="75"/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ht="19.75" x14ac:dyDescent="0.4">
      <c r="A50" s="49" t="s">
        <v>16</v>
      </c>
      <c r="B50" s="50">
        <f>COUNTIF(C5:C55,"P")</f>
        <v>35</v>
      </c>
      <c r="C50" s="75"/>
      <c r="D50" s="75"/>
      <c r="E50" s="76"/>
      <c r="F50" s="77"/>
      <c r="G50" s="75"/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ht="19.75" x14ac:dyDescent="0.4">
      <c r="A51" s="22" t="s">
        <v>13</v>
      </c>
      <c r="B51" s="24">
        <f>ROUNDUP(B48*(1/2),0)</f>
        <v>22</v>
      </c>
      <c r="C51" s="75"/>
      <c r="D51" s="75"/>
      <c r="E51" s="76"/>
      <c r="F51" s="77"/>
      <c r="G51" s="75"/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19.75" x14ac:dyDescent="0.4">
      <c r="A52" s="22" t="s">
        <v>14</v>
      </c>
      <c r="B52" s="24">
        <f>ROUNDDOWN(B50/2,0)+1</f>
        <v>18</v>
      </c>
      <c r="C52" s="122"/>
      <c r="D52" s="75"/>
      <c r="E52" s="76"/>
      <c r="F52" s="77"/>
      <c r="G52" s="75"/>
      <c r="H52" s="76"/>
      <c r="I52" s="79"/>
      <c r="J52" s="78"/>
      <c r="K52" s="76"/>
      <c r="L52" s="77"/>
      <c r="M52" s="75"/>
      <c r="N52" s="76"/>
      <c r="O52" s="79"/>
      <c r="P52" s="78"/>
      <c r="Q52" s="76"/>
      <c r="R52" s="77"/>
      <c r="S52" s="75"/>
      <c r="T52" s="76"/>
      <c r="U52" s="77"/>
    </row>
    <row r="53" spans="1:21" ht="19.75" x14ac:dyDescent="0.4">
      <c r="A53" s="35" t="s">
        <v>15</v>
      </c>
      <c r="B53" s="36">
        <f>ROUNDUP(B50*2/3,0)</f>
        <v>24</v>
      </c>
      <c r="C53" s="75"/>
      <c r="D53" s="75"/>
      <c r="E53" s="76"/>
      <c r="F53" s="77"/>
      <c r="G53" s="75"/>
      <c r="H53" s="76"/>
      <c r="I53" s="79"/>
      <c r="J53" s="78"/>
      <c r="K53" s="76"/>
      <c r="L53" s="77"/>
      <c r="M53" s="75"/>
      <c r="N53" s="76"/>
      <c r="O53" s="79"/>
      <c r="P53" s="78"/>
      <c r="Q53" s="76"/>
      <c r="R53" s="77"/>
      <c r="S53" s="75"/>
      <c r="T53" s="76"/>
      <c r="U53" s="77"/>
    </row>
    <row r="54" spans="1:21" ht="20.149999999999999" thickBot="1" x14ac:dyDescent="0.45">
      <c r="A54" s="35" t="s">
        <v>67</v>
      </c>
      <c r="B54" s="36">
        <f>ROUNDUP(B48*2/3,0)</f>
        <v>29</v>
      </c>
      <c r="C54" s="81"/>
      <c r="D54" s="81"/>
      <c r="E54" s="82"/>
      <c r="F54" s="77"/>
      <c r="G54" s="75"/>
      <c r="H54" s="76"/>
      <c r="I54" s="79"/>
      <c r="J54" s="78"/>
      <c r="K54" s="76"/>
      <c r="L54" s="77"/>
      <c r="M54" s="75"/>
      <c r="N54" s="76"/>
      <c r="O54" s="79"/>
      <c r="P54" s="78"/>
      <c r="Q54" s="76"/>
      <c r="R54" s="77"/>
      <c r="S54" s="75"/>
      <c r="T54" s="76"/>
      <c r="U54" s="77"/>
    </row>
    <row r="55" spans="1:21" ht="15.9" thickBot="1" x14ac:dyDescent="0.45">
      <c r="A55" s="37" t="s">
        <v>26</v>
      </c>
      <c r="B55" s="153">
        <f>ROUNDUP(B50*0.25,0)</f>
        <v>9</v>
      </c>
      <c r="C55" s="64"/>
      <c r="D55" s="64"/>
      <c r="E55" s="61"/>
      <c r="F55" s="62"/>
      <c r="G55" s="64"/>
      <c r="H55" s="61"/>
      <c r="I55" s="63"/>
      <c r="J55" s="60"/>
      <c r="K55" s="61"/>
      <c r="L55" s="62"/>
      <c r="M55" s="64"/>
      <c r="N55" s="61"/>
      <c r="O55" s="63"/>
      <c r="P55" s="60"/>
      <c r="Q55" s="61"/>
      <c r="R55" s="62"/>
      <c r="S55" s="64"/>
      <c r="T55" s="61"/>
      <c r="U55" s="62"/>
    </row>
    <row r="56" spans="1:21" ht="15.45" x14ac:dyDescent="0.4">
      <c r="A56" s="40" t="s">
        <v>119</v>
      </c>
      <c r="B56" s="86">
        <f>ROUNDUP(B48*1/3,0)</f>
        <v>15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</row>
    <row r="57" spans="1:21" ht="15.45" x14ac:dyDescent="0.4">
      <c r="A57" s="40" t="s">
        <v>62</v>
      </c>
      <c r="B57" s="45">
        <f>COUNTIF(C5:C55,"E")</f>
        <v>3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1"/>
    </row>
    <row r="58" spans="1:21" ht="15.9" thickBot="1" x14ac:dyDescent="0.45">
      <c r="A58" s="41" t="s">
        <v>63</v>
      </c>
      <c r="B58" s="43">
        <f>COUNTIF(C5:C55,"U")</f>
        <v>3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1"/>
    </row>
    <row r="59" spans="1:21" ht="15.9" thickBot="1" x14ac:dyDescent="0.45">
      <c r="A59" s="4"/>
      <c r="B59" s="4"/>
      <c r="C59" s="48">
        <f>COUNTIF(A5:A36,"*")</f>
        <v>32</v>
      </c>
      <c r="D59" s="48">
        <f>COUNTIF(D5:D55,"P")</f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9" thickBot="1" x14ac:dyDescent="0.45">
      <c r="A60" s="4"/>
      <c r="B60" s="4"/>
      <c r="C60" s="156"/>
      <c r="D60" s="156"/>
      <c r="E60" s="157"/>
      <c r="F60" s="228" t="s">
        <v>18</v>
      </c>
      <c r="G60" s="226"/>
      <c r="H60" s="227"/>
      <c r="I60" s="228" t="s">
        <v>22</v>
      </c>
      <c r="J60" s="226"/>
      <c r="K60" s="227"/>
      <c r="L60" s="228" t="s">
        <v>23</v>
      </c>
      <c r="M60" s="226"/>
      <c r="N60" s="227"/>
      <c r="O60" s="228" t="s">
        <v>24</v>
      </c>
      <c r="P60" s="226"/>
      <c r="Q60" s="227"/>
      <c r="R60" s="228" t="s">
        <v>25</v>
      </c>
      <c r="S60" s="226"/>
      <c r="T60" s="227"/>
      <c r="U60" s="1"/>
    </row>
    <row r="61" spans="1:21" ht="19.75" x14ac:dyDescent="0.4">
      <c r="A61" s="1"/>
      <c r="B61" s="4"/>
      <c r="C61" s="50">
        <f>COUNTIF(D5:D55,"P")</f>
        <v>0</v>
      </c>
      <c r="D61" s="50">
        <f>COUNTIF(E5:E55,"*")</f>
        <v>0</v>
      </c>
      <c r="E61" s="51">
        <f>COUNTIF(F5:F55,"*")</f>
        <v>0</v>
      </c>
      <c r="F61" s="217" t="s">
        <v>0</v>
      </c>
      <c r="G61" s="218"/>
      <c r="H61" s="26">
        <f>COUNTIF(G5:G55,"*")</f>
        <v>0</v>
      </c>
      <c r="I61" s="219" t="s">
        <v>0</v>
      </c>
      <c r="J61" s="218"/>
      <c r="K61" s="26">
        <f>COUNTIF(J5:J55,"*")</f>
        <v>0</v>
      </c>
      <c r="L61" s="219" t="s">
        <v>0</v>
      </c>
      <c r="M61" s="218"/>
      <c r="N61" s="26">
        <f>COUNTIF(M5:M55,"*")</f>
        <v>1</v>
      </c>
      <c r="O61" s="219" t="s">
        <v>0</v>
      </c>
      <c r="P61" s="218"/>
      <c r="Q61" s="26">
        <f>COUNTIF(P5:P55,"*")</f>
        <v>0</v>
      </c>
      <c r="R61" s="219" t="s">
        <v>0</v>
      </c>
      <c r="S61" s="218"/>
      <c r="T61" s="26">
        <f>COUNTIF(S5:S55,"*")</f>
        <v>0</v>
      </c>
      <c r="U61" s="1"/>
    </row>
    <row r="62" spans="1:21" ht="19.75" x14ac:dyDescent="0.4">
      <c r="C62" s="24">
        <f>ROUNDUP(B48*(1/2),0)</f>
        <v>22</v>
      </c>
      <c r="D62" s="24">
        <f t="shared" ref="D62:E62" si="0">ROUNDUP(D61*(1/3),0)</f>
        <v>0</v>
      </c>
      <c r="E62" s="38">
        <f t="shared" si="0"/>
        <v>0</v>
      </c>
      <c r="F62" s="220" t="s">
        <v>1</v>
      </c>
      <c r="G62" s="221"/>
      <c r="H62" s="27">
        <f>COUNTIF(H5:H55,"*")</f>
        <v>0</v>
      </c>
      <c r="I62" s="222" t="s">
        <v>1</v>
      </c>
      <c r="J62" s="221"/>
      <c r="K62" s="27">
        <f>COUNTIF(K5:K55,"*")</f>
        <v>0</v>
      </c>
      <c r="L62" s="222" t="s">
        <v>1</v>
      </c>
      <c r="M62" s="221"/>
      <c r="N62" s="27">
        <f>COUNTIF(N5:N55,"*")</f>
        <v>0</v>
      </c>
      <c r="O62" s="222" t="s">
        <v>1</v>
      </c>
      <c r="P62" s="221"/>
      <c r="Q62" s="27">
        <f>COUNTIF(Q5:Q55,"*")</f>
        <v>0</v>
      </c>
      <c r="R62" s="222" t="s">
        <v>1</v>
      </c>
      <c r="S62" s="221"/>
      <c r="T62" s="27">
        <f>COUNTIF(T5:T55,"*")</f>
        <v>0</v>
      </c>
      <c r="U62" s="1"/>
    </row>
    <row r="63" spans="1:21" ht="20.149999999999999" thickBot="1" x14ac:dyDescent="0.45">
      <c r="C63" s="24">
        <f>ROUNDDOWN(C61/2,0)+1</f>
        <v>1</v>
      </c>
      <c r="D63" s="24">
        <f>ROUNDDOWN(D61/2,0)+1</f>
        <v>1</v>
      </c>
      <c r="E63" s="38">
        <f t="shared" ref="E63" si="1">ROUNDDOWN(E61/2,0)+1</f>
        <v>1</v>
      </c>
      <c r="F63" s="212" t="s">
        <v>2</v>
      </c>
      <c r="G63" s="213"/>
      <c r="H63" s="28">
        <f>COUNTIF(I5:I55,"*")</f>
        <v>0</v>
      </c>
      <c r="I63" s="214" t="s">
        <v>2</v>
      </c>
      <c r="J63" s="213"/>
      <c r="K63" s="28">
        <f>COUNTIF(L5:L55,"*")</f>
        <v>0</v>
      </c>
      <c r="L63" s="214" t="s">
        <v>2</v>
      </c>
      <c r="M63" s="213"/>
      <c r="N63" s="28">
        <f>COUNTIF(O5:O55,"*")</f>
        <v>0</v>
      </c>
      <c r="O63" s="214" t="s">
        <v>2</v>
      </c>
      <c r="P63" s="213"/>
      <c r="Q63" s="28">
        <f>COUNTIF(R5:R55,"*")</f>
        <v>0</v>
      </c>
      <c r="R63" s="214" t="s">
        <v>2</v>
      </c>
      <c r="S63" s="213"/>
      <c r="T63" s="28">
        <f>COUNTIF(U5:U55,"*")</f>
        <v>0</v>
      </c>
      <c r="U63" s="1"/>
    </row>
    <row r="64" spans="1:21" ht="20.149999999999999" thickBot="1" x14ac:dyDescent="0.45">
      <c r="C64" s="36">
        <f t="shared" ref="C64:E64" si="2">ROUNDUP(C61*2/3,0)</f>
        <v>0</v>
      </c>
      <c r="D64" s="36">
        <f t="shared" si="2"/>
        <v>0</v>
      </c>
      <c r="E64" s="83">
        <f t="shared" si="2"/>
        <v>0</v>
      </c>
      <c r="F64" s="215" t="s">
        <v>19</v>
      </c>
      <c r="G64" s="216"/>
      <c r="H64" s="29" t="str">
        <f>IF(H61&gt;H62,"PASS","FAIL")</f>
        <v>FAIL</v>
      </c>
      <c r="I64" s="215" t="s">
        <v>19</v>
      </c>
      <c r="J64" s="216"/>
      <c r="K64" s="29" t="str">
        <f>IF(K61&gt;K62,"PASS","FAIL")</f>
        <v>FAIL</v>
      </c>
      <c r="L64" s="215" t="s">
        <v>19</v>
      </c>
      <c r="M64" s="216"/>
      <c r="N64" s="29" t="str">
        <f>IF(N61&gt;N62,"PASS","FAIL")</f>
        <v>PASS</v>
      </c>
      <c r="O64" s="215" t="s">
        <v>19</v>
      </c>
      <c r="P64" s="216"/>
      <c r="Q64" s="29" t="str">
        <f>IF(Q61&gt;Q62,"PASS","FAIL")</f>
        <v>FAIL</v>
      </c>
      <c r="R64" s="215" t="s">
        <v>19</v>
      </c>
      <c r="S64" s="216"/>
      <c r="T64" s="29" t="str">
        <f>IF(T61&gt;T62,"PASS","FAIL")</f>
        <v>FAIL</v>
      </c>
      <c r="U64" s="1"/>
    </row>
    <row r="65" spans="3:21" ht="20.149999999999999" thickBot="1" x14ac:dyDescent="0.45">
      <c r="C65" s="36">
        <f>ROUNDUP(C59*2/3,0)</f>
        <v>22</v>
      </c>
      <c r="D65" s="36">
        <f t="shared" ref="D65:E65" si="3">ROUNDUP(D59*2/3,0)</f>
        <v>0</v>
      </c>
      <c r="E65" s="83">
        <f t="shared" si="3"/>
        <v>0</v>
      </c>
      <c r="F65" s="223" t="s">
        <v>21</v>
      </c>
      <c r="G65" s="224"/>
      <c r="H65" s="225"/>
      <c r="I65" s="223" t="s">
        <v>21</v>
      </c>
      <c r="J65" s="224"/>
      <c r="K65" s="225"/>
      <c r="L65" s="223" t="s">
        <v>21</v>
      </c>
      <c r="M65" s="224"/>
      <c r="N65" s="225"/>
      <c r="O65" s="223" t="s">
        <v>21</v>
      </c>
      <c r="P65" s="224"/>
      <c r="Q65" s="225"/>
      <c r="R65" s="223" t="s">
        <v>21</v>
      </c>
      <c r="S65" s="224"/>
      <c r="T65" s="225"/>
      <c r="U65" s="1"/>
    </row>
    <row r="66" spans="3:21" ht="15.9" thickBot="1" x14ac:dyDescent="0.45">
      <c r="C66" s="153">
        <f t="shared" ref="C66:E67" si="4">ROUNDUP(C61*0.25,0)</f>
        <v>0</v>
      </c>
      <c r="D66" s="153">
        <f t="shared" si="4"/>
        <v>0</v>
      </c>
      <c r="E66" s="154">
        <f t="shared" si="4"/>
        <v>0</v>
      </c>
      <c r="F66" s="226" t="s">
        <v>20</v>
      </c>
      <c r="G66" s="226"/>
      <c r="H66" s="227"/>
      <c r="I66" s="228" t="s">
        <v>20</v>
      </c>
      <c r="J66" s="226"/>
      <c r="K66" s="227"/>
      <c r="L66" s="228" t="s">
        <v>20</v>
      </c>
      <c r="M66" s="226"/>
      <c r="N66" s="227"/>
      <c r="O66" s="228" t="s">
        <v>20</v>
      </c>
      <c r="P66" s="226"/>
      <c r="Q66" s="227"/>
      <c r="R66" s="228" t="s">
        <v>20</v>
      </c>
      <c r="S66" s="226"/>
      <c r="T66" s="227"/>
      <c r="U66" s="1"/>
    </row>
    <row r="67" spans="3:21" ht="15.45" x14ac:dyDescent="0.4">
      <c r="C67" s="86">
        <f t="shared" si="4"/>
        <v>6</v>
      </c>
      <c r="D67" s="86">
        <f t="shared" si="4"/>
        <v>0</v>
      </c>
      <c r="E67" s="87">
        <f t="shared" si="4"/>
        <v>0</v>
      </c>
      <c r="F67" s="217" t="s">
        <v>0</v>
      </c>
      <c r="G67" s="218"/>
      <c r="H67" s="26">
        <f>COUNTIF(G5:G55,"*")</f>
        <v>0</v>
      </c>
      <c r="I67" s="219" t="s">
        <v>0</v>
      </c>
      <c r="J67" s="218"/>
      <c r="K67" s="26">
        <f>COUNTIF(J5:J55,"*")</f>
        <v>0</v>
      </c>
      <c r="L67" s="219" t="s">
        <v>0</v>
      </c>
      <c r="M67" s="218"/>
      <c r="N67" s="26">
        <f>COUNTIF(M5:M55,"*")</f>
        <v>1</v>
      </c>
      <c r="O67" s="219" t="s">
        <v>0</v>
      </c>
      <c r="P67" s="218"/>
      <c r="Q67" s="26">
        <f>COUNTIF(P5:P55,"*")</f>
        <v>0</v>
      </c>
      <c r="R67" s="219" t="s">
        <v>0</v>
      </c>
      <c r="S67" s="218"/>
      <c r="T67" s="26">
        <f>COUNTIF(S5:S55,"*")</f>
        <v>0</v>
      </c>
      <c r="U67" s="1"/>
    </row>
    <row r="68" spans="3:21" ht="15.45" x14ac:dyDescent="0.4">
      <c r="C68" s="45">
        <f>COUNTIF(D5:D58,"E")</f>
        <v>0</v>
      </c>
      <c r="D68" s="45">
        <f>COUNTIF(E5:E58,"E")</f>
        <v>0</v>
      </c>
      <c r="E68" s="44">
        <f>COUNTIF(F5:F58,"E")</f>
        <v>0</v>
      </c>
      <c r="F68" s="220" t="s">
        <v>1</v>
      </c>
      <c r="G68" s="221"/>
      <c r="H68" s="27">
        <f>COUNTIF(H5:H55,"*")</f>
        <v>0</v>
      </c>
      <c r="I68" s="222" t="s">
        <v>1</v>
      </c>
      <c r="J68" s="221"/>
      <c r="K68" s="27">
        <f>COUNTIF(K5:K55,"*")</f>
        <v>0</v>
      </c>
      <c r="L68" s="222" t="s">
        <v>1</v>
      </c>
      <c r="M68" s="221"/>
      <c r="N68" s="27">
        <f>COUNTIF(N5:N55,"*")</f>
        <v>0</v>
      </c>
      <c r="O68" s="222" t="s">
        <v>1</v>
      </c>
      <c r="P68" s="221"/>
      <c r="Q68" s="27">
        <f>COUNTIF(Q5:Q55,"*")</f>
        <v>0</v>
      </c>
      <c r="R68" s="222" t="s">
        <v>1</v>
      </c>
      <c r="S68" s="221"/>
      <c r="T68" s="27">
        <f>COUNTIF(T5:T55,"*")</f>
        <v>0</v>
      </c>
      <c r="U68" s="1"/>
    </row>
    <row r="69" spans="3:21" ht="15.9" thickBot="1" x14ac:dyDescent="0.45">
      <c r="C69" s="43">
        <f>COUNTIF(D5:D59,"U")</f>
        <v>0</v>
      </c>
      <c r="D69" s="43">
        <f>COUNTIF(E5:E59,"U")</f>
        <v>0</v>
      </c>
      <c r="E69" s="42">
        <f>COUNTIF(F5:F59,"U")</f>
        <v>0</v>
      </c>
      <c r="F69" s="212" t="s">
        <v>2</v>
      </c>
      <c r="G69" s="213"/>
      <c r="H69" s="28">
        <f>COUNTIF(I5:I55,"*")</f>
        <v>0</v>
      </c>
      <c r="I69" s="214" t="s">
        <v>2</v>
      </c>
      <c r="J69" s="213"/>
      <c r="K69" s="28">
        <f>COUNTIF(L5:L55,"*")</f>
        <v>0</v>
      </c>
      <c r="L69" s="214" t="s">
        <v>2</v>
      </c>
      <c r="M69" s="213"/>
      <c r="N69" s="28">
        <f>COUNTIF(O5:O55,"*")</f>
        <v>0</v>
      </c>
      <c r="O69" s="214" t="s">
        <v>2</v>
      </c>
      <c r="P69" s="213"/>
      <c r="Q69" s="28">
        <f>COUNTIF(R5:R55,"*")</f>
        <v>0</v>
      </c>
      <c r="R69" s="214" t="s">
        <v>2</v>
      </c>
      <c r="S69" s="213"/>
      <c r="T69" s="28">
        <f>COUNTIF(U5:U55,"*")</f>
        <v>0</v>
      </c>
      <c r="U69" s="1"/>
    </row>
    <row r="70" spans="3:21" ht="15.9" thickBot="1" x14ac:dyDescent="0.45">
      <c r="C70" s="4"/>
      <c r="D70" s="4"/>
      <c r="E70" s="1"/>
      <c r="F70" s="215" t="s">
        <v>19</v>
      </c>
      <c r="G70" s="216"/>
      <c r="H70" s="29" t="str">
        <f>IF(H67&gt;=((H67+H68)*(2/3)),"PASS","FAIL")</f>
        <v>PASS</v>
      </c>
      <c r="I70" s="215" t="s">
        <v>19</v>
      </c>
      <c r="J70" s="216"/>
      <c r="K70" s="29" t="str">
        <f>IF(K67&gt;=((K67+K68)*(2/3)),"PASS","FAIL")</f>
        <v>PASS</v>
      </c>
      <c r="L70" s="215" t="s">
        <v>19</v>
      </c>
      <c r="M70" s="216"/>
      <c r="N70" s="29" t="str">
        <f>IF(N67&gt;=((N67+N68)*(2/3)),"PASS","FAIL")</f>
        <v>PASS</v>
      </c>
      <c r="O70" s="215" t="s">
        <v>19</v>
      </c>
      <c r="P70" s="216"/>
      <c r="Q70" s="29" t="str">
        <f>IF(Q67&gt;=((Q67+Q68)*(2/3)),"PASS","FAIL")</f>
        <v>PASS</v>
      </c>
      <c r="R70" s="215" t="s">
        <v>19</v>
      </c>
      <c r="S70" s="216"/>
      <c r="T70" s="29" t="str">
        <f>IF(T67&gt;=((T67+T68)*(2/3)),"PASS","FAIL")</f>
        <v>PASS</v>
      </c>
      <c r="U70" s="1"/>
    </row>
  </sheetData>
  <sortState ref="A5:B47">
    <sortCondition ref="A5:A47"/>
  </sortState>
  <mergeCells count="64">
    <mergeCell ref="F69:G69"/>
    <mergeCell ref="I69:J69"/>
    <mergeCell ref="L69:M69"/>
    <mergeCell ref="O69:P69"/>
    <mergeCell ref="R69:S69"/>
    <mergeCell ref="F70:G70"/>
    <mergeCell ref="I70:J70"/>
    <mergeCell ref="L70:M70"/>
    <mergeCell ref="O70:P70"/>
    <mergeCell ref="R70:S70"/>
    <mergeCell ref="F67:G67"/>
    <mergeCell ref="I67:J67"/>
    <mergeCell ref="L67:M67"/>
    <mergeCell ref="O67:P67"/>
    <mergeCell ref="R67:S67"/>
    <mergeCell ref="F68:G68"/>
    <mergeCell ref="I68:J68"/>
    <mergeCell ref="L68:M68"/>
    <mergeCell ref="O68:P68"/>
    <mergeCell ref="R68:S68"/>
    <mergeCell ref="F65:H65"/>
    <mergeCell ref="I65:K65"/>
    <mergeCell ref="L65:N65"/>
    <mergeCell ref="O65:Q65"/>
    <mergeCell ref="R65:T65"/>
    <mergeCell ref="F66:H66"/>
    <mergeCell ref="I66:K66"/>
    <mergeCell ref="L66:N66"/>
    <mergeCell ref="O66:Q66"/>
    <mergeCell ref="R66:T66"/>
    <mergeCell ref="F63:G63"/>
    <mergeCell ref="I63:J63"/>
    <mergeCell ref="L63:M63"/>
    <mergeCell ref="O63:P63"/>
    <mergeCell ref="R63:S63"/>
    <mergeCell ref="F64:G64"/>
    <mergeCell ref="I64:J64"/>
    <mergeCell ref="L64:M64"/>
    <mergeCell ref="O64:P64"/>
    <mergeCell ref="R64:S64"/>
    <mergeCell ref="F61:G61"/>
    <mergeCell ref="I61:J61"/>
    <mergeCell ref="L61:M61"/>
    <mergeCell ref="O61:P61"/>
    <mergeCell ref="R61:S61"/>
    <mergeCell ref="F62:G62"/>
    <mergeCell ref="I62:J62"/>
    <mergeCell ref="L62:M62"/>
    <mergeCell ref="O62:P62"/>
    <mergeCell ref="R62:S62"/>
    <mergeCell ref="R60:T60"/>
    <mergeCell ref="B1:L1"/>
    <mergeCell ref="C2:F3"/>
    <mergeCell ref="G2:U2"/>
    <mergeCell ref="G3:I3"/>
    <mergeCell ref="J3:L3"/>
    <mergeCell ref="M3:O3"/>
    <mergeCell ref="P3:R3"/>
    <mergeCell ref="S3:U3"/>
    <mergeCell ref="A4:B4"/>
    <mergeCell ref="F60:H60"/>
    <mergeCell ref="I60:K60"/>
    <mergeCell ref="L60:N60"/>
    <mergeCell ref="O60:Q60"/>
  </mergeCells>
  <conditionalFormatting sqref="I5">
    <cfRule type="expression" dxfId="20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topLeftCell="A18" workbookViewId="0">
      <selection activeCell="C48" sqref="C48"/>
    </sheetView>
  </sheetViews>
  <sheetFormatPr defaultColWidth="11.07421875" defaultRowHeight="14.6" x14ac:dyDescent="0.4"/>
  <sheetData>
    <row r="1" spans="1:24" ht="22.75" thickBot="1" x14ac:dyDescent="0.55000000000000004">
      <c r="A1" s="1"/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1"/>
      <c r="N1" s="1"/>
      <c r="O1" s="1"/>
      <c r="P1" s="1"/>
      <c r="Q1" s="1"/>
      <c r="R1" s="1"/>
      <c r="S1" s="1"/>
      <c r="T1" s="1"/>
      <c r="U1" s="1"/>
    </row>
    <row r="2" spans="1:24" ht="15.9" thickBot="1" x14ac:dyDescent="0.45">
      <c r="A2" s="1"/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</row>
    <row r="3" spans="1:24" ht="15.9" thickBot="1" x14ac:dyDescent="0.45">
      <c r="A3" s="1"/>
      <c r="B3" s="2"/>
      <c r="C3" s="233"/>
      <c r="D3" s="234"/>
      <c r="E3" s="234"/>
      <c r="F3" s="235"/>
      <c r="G3" s="239" t="s">
        <v>167</v>
      </c>
      <c r="H3" s="239"/>
      <c r="I3" s="239"/>
      <c r="J3" s="239" t="s">
        <v>168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137" t="s">
        <v>245</v>
      </c>
      <c r="X3" s="138">
        <v>0.27430555555555552</v>
      </c>
    </row>
    <row r="4" spans="1:24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141" t="s">
        <v>0</v>
      </c>
      <c r="H4" s="142" t="s">
        <v>1</v>
      </c>
      <c r="I4" s="20" t="s">
        <v>2</v>
      </c>
      <c r="J4" s="141" t="s">
        <v>0</v>
      </c>
      <c r="K4" s="142" t="s">
        <v>1</v>
      </c>
      <c r="L4" s="20" t="s">
        <v>2</v>
      </c>
      <c r="M4" s="141" t="s">
        <v>0</v>
      </c>
      <c r="N4" s="142" t="s">
        <v>1</v>
      </c>
      <c r="O4" s="143" t="s">
        <v>2</v>
      </c>
      <c r="P4" s="21" t="s">
        <v>0</v>
      </c>
      <c r="Q4" s="142" t="s">
        <v>1</v>
      </c>
      <c r="R4" s="20" t="s">
        <v>2</v>
      </c>
      <c r="S4" s="141" t="s">
        <v>0</v>
      </c>
      <c r="T4" s="142" t="s">
        <v>1</v>
      </c>
      <c r="U4" s="143" t="s">
        <v>2</v>
      </c>
      <c r="W4" s="136" t="s">
        <v>246</v>
      </c>
      <c r="X4" s="138">
        <v>0.30555555555555552</v>
      </c>
    </row>
    <row r="5" spans="1:24" ht="15.45" x14ac:dyDescent="0.4">
      <c r="A5" s="120" t="s">
        <v>146</v>
      </c>
      <c r="B5" s="121" t="s">
        <v>147</v>
      </c>
      <c r="C5" s="191" t="s">
        <v>184</v>
      </c>
      <c r="D5" s="68"/>
      <c r="E5" s="57"/>
      <c r="F5" s="19"/>
      <c r="G5" s="17"/>
      <c r="H5" s="18"/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</row>
    <row r="6" spans="1:24" ht="15.45" x14ac:dyDescent="0.4">
      <c r="A6" s="71" t="s">
        <v>222</v>
      </c>
      <c r="B6" s="72" t="s">
        <v>223</v>
      </c>
      <c r="C6" s="69" t="s">
        <v>173</v>
      </c>
      <c r="D6" s="69"/>
      <c r="E6" s="6"/>
      <c r="F6" s="7"/>
      <c r="G6" s="8"/>
      <c r="H6" s="9"/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</row>
    <row r="7" spans="1:24" ht="15.45" x14ac:dyDescent="0.4">
      <c r="A7" s="71" t="s">
        <v>215</v>
      </c>
      <c r="B7" s="72" t="s">
        <v>216</v>
      </c>
      <c r="C7" s="69" t="s">
        <v>173</v>
      </c>
      <c r="D7" s="69"/>
      <c r="E7" s="6"/>
      <c r="F7" s="7"/>
      <c r="G7" s="8"/>
      <c r="H7" s="9"/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ht="15.45" x14ac:dyDescent="0.4">
      <c r="A8" s="71" t="s">
        <v>235</v>
      </c>
      <c r="B8" s="72" t="s">
        <v>236</v>
      </c>
      <c r="C8" s="10" t="s">
        <v>173</v>
      </c>
      <c r="D8" s="10"/>
      <c r="E8" s="9"/>
      <c r="F8" s="7"/>
      <c r="G8" s="8"/>
      <c r="H8" s="9"/>
      <c r="I8" s="16"/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ht="15.45" x14ac:dyDescent="0.4">
      <c r="A9" s="71" t="s">
        <v>178</v>
      </c>
      <c r="B9" s="72" t="s">
        <v>179</v>
      </c>
      <c r="C9" s="69" t="s">
        <v>173</v>
      </c>
      <c r="D9" s="69"/>
      <c r="E9" s="6"/>
      <c r="F9" s="7"/>
      <c r="G9" s="8"/>
      <c r="H9" s="9"/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4" ht="15.45" x14ac:dyDescent="0.4">
      <c r="A10" s="71" t="s">
        <v>155</v>
      </c>
      <c r="B10" s="72" t="s">
        <v>92</v>
      </c>
      <c r="C10" s="69" t="s">
        <v>173</v>
      </c>
      <c r="D10" s="69"/>
      <c r="E10" s="6"/>
      <c r="F10" s="7"/>
      <c r="G10" s="8"/>
      <c r="H10" s="9"/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ht="15.45" x14ac:dyDescent="0.4">
      <c r="A11" s="71" t="s">
        <v>212</v>
      </c>
      <c r="B11" s="72" t="s">
        <v>213</v>
      </c>
      <c r="C11" s="69" t="s">
        <v>173</v>
      </c>
      <c r="D11" s="69"/>
      <c r="E11" s="6"/>
      <c r="F11" s="7"/>
      <c r="G11" s="8"/>
      <c r="H11" s="9"/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ht="15.45" x14ac:dyDescent="0.4">
      <c r="A12" s="71" t="s">
        <v>252</v>
      </c>
      <c r="B12" s="72" t="s">
        <v>127</v>
      </c>
      <c r="C12" s="69" t="s">
        <v>173</v>
      </c>
      <c r="D12" s="69"/>
      <c r="E12" s="6"/>
      <c r="F12" s="7"/>
      <c r="G12" s="8"/>
      <c r="H12" s="9"/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ht="15.45" x14ac:dyDescent="0.4">
      <c r="A13" s="71" t="s">
        <v>247</v>
      </c>
      <c r="B13" s="72" t="s">
        <v>196</v>
      </c>
      <c r="C13" s="69" t="s">
        <v>173</v>
      </c>
      <c r="D13" s="69"/>
      <c r="E13" s="6"/>
      <c r="F13" s="7"/>
      <c r="G13" s="8"/>
      <c r="H13" s="9"/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ht="15.45" x14ac:dyDescent="0.4">
      <c r="A14" s="147" t="s">
        <v>210</v>
      </c>
      <c r="B14" s="148" t="s">
        <v>211</v>
      </c>
      <c r="C14" s="158" t="s">
        <v>75</v>
      </c>
      <c r="D14" s="69"/>
      <c r="E14" s="6"/>
      <c r="F14" s="7"/>
      <c r="G14" s="8"/>
      <c r="H14" s="9"/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ht="15.45" x14ac:dyDescent="0.4">
      <c r="A15" s="71" t="s">
        <v>148</v>
      </c>
      <c r="B15" s="72" t="s">
        <v>149</v>
      </c>
      <c r="C15" s="69" t="s">
        <v>173</v>
      </c>
      <c r="D15" s="69"/>
      <c r="E15" s="6"/>
      <c r="F15" s="7"/>
      <c r="G15" s="8"/>
      <c r="H15" s="9"/>
      <c r="I15" s="16"/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ht="15.45" x14ac:dyDescent="0.4">
      <c r="A16" s="71" t="s">
        <v>111</v>
      </c>
      <c r="B16" s="72" t="s">
        <v>177</v>
      </c>
      <c r="C16" s="69" t="s">
        <v>173</v>
      </c>
      <c r="D16" s="69"/>
      <c r="E16" s="6"/>
      <c r="F16" s="7"/>
      <c r="G16" s="8"/>
      <c r="H16" s="9"/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ht="13" customHeight="1" x14ac:dyDescent="0.4">
      <c r="A17" s="71" t="s">
        <v>101</v>
      </c>
      <c r="B17" s="72" t="s">
        <v>102</v>
      </c>
      <c r="C17" s="69"/>
      <c r="D17" s="69"/>
      <c r="E17" s="6"/>
      <c r="F17" s="7"/>
      <c r="G17" s="8"/>
      <c r="H17" s="9"/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ht="15.45" x14ac:dyDescent="0.4">
      <c r="A18" s="71" t="s">
        <v>86</v>
      </c>
      <c r="B18" s="72" t="s">
        <v>78</v>
      </c>
      <c r="C18" s="69" t="s">
        <v>173</v>
      </c>
      <c r="D18" s="69"/>
      <c r="E18" s="6"/>
      <c r="F18" s="7"/>
      <c r="G18" s="8"/>
      <c r="H18" s="9"/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ht="15.45" x14ac:dyDescent="0.4">
      <c r="A19" s="71" t="s">
        <v>237</v>
      </c>
      <c r="B19" s="72" t="s">
        <v>238</v>
      </c>
      <c r="C19" s="10" t="s">
        <v>173</v>
      </c>
      <c r="D19" s="10"/>
      <c r="E19" s="9"/>
      <c r="F19" s="7"/>
      <c r="G19" s="8"/>
      <c r="H19" s="9"/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ht="15.45" x14ac:dyDescent="0.4">
      <c r="A20" s="71" t="s">
        <v>241</v>
      </c>
      <c r="B20" s="72" t="s">
        <v>242</v>
      </c>
      <c r="C20" s="10" t="s">
        <v>173</v>
      </c>
      <c r="D20" s="10"/>
      <c r="E20" s="9"/>
      <c r="F20" s="7"/>
      <c r="G20" s="8"/>
      <c r="H20" s="9"/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ht="15.45" x14ac:dyDescent="0.4">
      <c r="A21" s="118" t="s">
        <v>188</v>
      </c>
      <c r="B21" s="119" t="s">
        <v>214</v>
      </c>
      <c r="C21" s="69" t="s">
        <v>173</v>
      </c>
      <c r="D21" s="69"/>
      <c r="E21" s="6"/>
      <c r="F21" s="7"/>
      <c r="G21" s="8"/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ht="15.45" x14ac:dyDescent="0.4">
      <c r="A22" s="118" t="s">
        <v>194</v>
      </c>
      <c r="B22" s="119" t="s">
        <v>195</v>
      </c>
      <c r="C22" s="69" t="s">
        <v>76</v>
      </c>
      <c r="D22" s="69"/>
      <c r="E22" s="6"/>
      <c r="F22" s="7"/>
      <c r="G22" s="8"/>
      <c r="H22" s="9"/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ht="15.45" x14ac:dyDescent="0.4">
      <c r="A23" s="71" t="s">
        <v>117</v>
      </c>
      <c r="B23" s="72" t="s">
        <v>118</v>
      </c>
      <c r="C23" s="69" t="s">
        <v>173</v>
      </c>
      <c r="D23" s="69"/>
      <c r="E23" s="6"/>
      <c r="F23" s="7"/>
      <c r="G23" s="8"/>
      <c r="H23" s="9"/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ht="15.45" x14ac:dyDescent="0.4">
      <c r="A24" s="71" t="s">
        <v>82</v>
      </c>
      <c r="B24" s="72" t="s">
        <v>225</v>
      </c>
      <c r="C24" s="10" t="s">
        <v>173</v>
      </c>
      <c r="D24" s="10"/>
      <c r="E24" s="9"/>
      <c r="F24" s="7"/>
      <c r="G24" s="8"/>
      <c r="H24" s="9"/>
      <c r="I24" s="16"/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ht="15.45" x14ac:dyDescent="0.4">
      <c r="A25" s="71" t="s">
        <v>208</v>
      </c>
      <c r="B25" s="72" t="s">
        <v>209</v>
      </c>
      <c r="C25" s="123" t="s">
        <v>173</v>
      </c>
      <c r="D25" s="10"/>
      <c r="E25" s="9"/>
      <c r="F25" s="7"/>
      <c r="G25" s="8"/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ht="15.45" x14ac:dyDescent="0.4">
      <c r="A26" s="71" t="s">
        <v>232</v>
      </c>
      <c r="B26" s="72" t="s">
        <v>233</v>
      </c>
      <c r="C26" s="69" t="s">
        <v>173</v>
      </c>
      <c r="D26" s="69"/>
      <c r="E26" s="6"/>
      <c r="F26" s="7"/>
      <c r="G26" s="8"/>
      <c r="H26" s="9"/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ht="15.45" x14ac:dyDescent="0.4">
      <c r="A27" s="71" t="s">
        <v>113</v>
      </c>
      <c r="B27" s="72" t="s">
        <v>114</v>
      </c>
      <c r="C27" s="69" t="s">
        <v>173</v>
      </c>
      <c r="D27" s="69"/>
      <c r="E27" s="6"/>
      <c r="F27" s="7"/>
      <c r="G27" s="8"/>
      <c r="H27" s="9"/>
      <c r="I27" s="16"/>
      <c r="J27" s="8"/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ht="15.45" x14ac:dyDescent="0.4">
      <c r="A28" s="118" t="s">
        <v>205</v>
      </c>
      <c r="B28" s="119" t="s">
        <v>196</v>
      </c>
      <c r="C28" s="69" t="s">
        <v>173</v>
      </c>
      <c r="D28" s="69"/>
      <c r="E28" s="6"/>
      <c r="F28" s="7"/>
      <c r="G28" s="8"/>
      <c r="H28" s="9"/>
      <c r="I28" s="16"/>
      <c r="J28" s="8"/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ht="15.45" x14ac:dyDescent="0.4">
      <c r="A29" s="71" t="s">
        <v>231</v>
      </c>
      <c r="B29" s="72" t="s">
        <v>218</v>
      </c>
      <c r="C29" s="123" t="s">
        <v>173</v>
      </c>
      <c r="D29" s="10"/>
      <c r="E29" s="9"/>
      <c r="F29" s="7"/>
      <c r="G29" s="8"/>
      <c r="H29" s="9"/>
      <c r="I29" s="16"/>
      <c r="J29" s="8"/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ht="15.45" x14ac:dyDescent="0.4">
      <c r="A30" s="71" t="s">
        <v>106</v>
      </c>
      <c r="B30" s="72" t="s">
        <v>250</v>
      </c>
      <c r="C30" s="69" t="s">
        <v>173</v>
      </c>
      <c r="D30" s="69"/>
      <c r="E30" s="6"/>
      <c r="F30" s="7"/>
      <c r="G30" s="8"/>
      <c r="H30" s="9"/>
      <c r="I30" s="16"/>
      <c r="J30" s="8"/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ht="15.45" x14ac:dyDescent="0.4">
      <c r="A31" s="118" t="s">
        <v>251</v>
      </c>
      <c r="B31" s="119" t="s">
        <v>200</v>
      </c>
      <c r="C31" s="10" t="s">
        <v>173</v>
      </c>
      <c r="D31" s="10"/>
      <c r="E31" s="9"/>
      <c r="F31" s="7"/>
      <c r="G31" s="8"/>
      <c r="H31" s="9"/>
      <c r="I31" s="16"/>
      <c r="J31" s="8"/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ht="15.45" x14ac:dyDescent="0.4">
      <c r="A32" s="71" t="s">
        <v>137</v>
      </c>
      <c r="B32" s="72" t="s">
        <v>138</v>
      </c>
      <c r="C32" s="75" t="s">
        <v>173</v>
      </c>
      <c r="D32" s="75"/>
      <c r="E32" s="76"/>
      <c r="F32" s="77"/>
      <c r="G32" s="75"/>
      <c r="H32" s="76"/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ht="15.45" x14ac:dyDescent="0.4">
      <c r="A33" s="71" t="s">
        <v>249</v>
      </c>
      <c r="B33" s="72" t="s">
        <v>248</v>
      </c>
      <c r="C33" s="75" t="s">
        <v>173</v>
      </c>
      <c r="D33" s="75"/>
      <c r="E33" s="76"/>
      <c r="F33" s="77"/>
      <c r="G33" s="75"/>
      <c r="H33" s="76"/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ht="15.45" x14ac:dyDescent="0.4">
      <c r="A34" s="71" t="s">
        <v>156</v>
      </c>
      <c r="B34" s="72" t="s">
        <v>84</v>
      </c>
      <c r="C34" s="75" t="s">
        <v>76</v>
      </c>
      <c r="D34" s="75"/>
      <c r="E34" s="76"/>
      <c r="F34" s="77"/>
      <c r="G34" s="75"/>
      <c r="H34" s="76"/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ht="15.45" x14ac:dyDescent="0.4">
      <c r="A35" s="71" t="s">
        <v>197</v>
      </c>
      <c r="B35" s="72" t="s">
        <v>198</v>
      </c>
      <c r="C35" s="75" t="s">
        <v>173</v>
      </c>
      <c r="D35" s="75"/>
      <c r="E35" s="76"/>
      <c r="F35" s="77"/>
      <c r="G35" s="75"/>
      <c r="H35" s="76"/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ht="15.45" x14ac:dyDescent="0.4">
      <c r="A36" s="118" t="s">
        <v>203</v>
      </c>
      <c r="B36" s="119" t="s">
        <v>204</v>
      </c>
      <c r="C36" s="75" t="s">
        <v>173</v>
      </c>
      <c r="D36" s="75"/>
      <c r="E36" s="76"/>
      <c r="F36" s="77"/>
      <c r="G36" s="75"/>
      <c r="H36" s="76"/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ht="15.45" x14ac:dyDescent="0.4">
      <c r="A37" s="70" t="s">
        <v>125</v>
      </c>
      <c r="B37" s="53" t="s">
        <v>98</v>
      </c>
      <c r="C37" s="75" t="s">
        <v>173</v>
      </c>
      <c r="D37" s="75"/>
      <c r="E37" s="76"/>
      <c r="F37" s="77"/>
      <c r="G37" s="75"/>
      <c r="H37" s="76"/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ht="15.45" x14ac:dyDescent="0.4">
      <c r="A38" s="53" t="s">
        <v>201</v>
      </c>
      <c r="B38" s="84" t="s">
        <v>202</v>
      </c>
      <c r="C38" s="75" t="s">
        <v>173</v>
      </c>
      <c r="D38" s="75"/>
      <c r="E38" s="76"/>
      <c r="F38" s="77"/>
      <c r="G38" s="75"/>
      <c r="H38" s="76"/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ht="15.45" x14ac:dyDescent="0.4">
      <c r="A39" s="70" t="s">
        <v>239</v>
      </c>
      <c r="B39" s="53" t="s">
        <v>240</v>
      </c>
      <c r="C39" s="75" t="s">
        <v>184</v>
      </c>
      <c r="D39" s="75"/>
      <c r="E39" s="76"/>
      <c r="F39" s="77"/>
      <c r="G39" s="75"/>
      <c r="H39" s="76"/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ht="15.45" x14ac:dyDescent="0.4">
      <c r="A40" s="70" t="s">
        <v>144</v>
      </c>
      <c r="B40" s="53" t="s">
        <v>145</v>
      </c>
      <c r="C40" s="75" t="s">
        <v>173</v>
      </c>
      <c r="D40" s="75"/>
      <c r="E40" s="76"/>
      <c r="F40" s="77"/>
      <c r="G40" s="75"/>
      <c r="H40" s="76"/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ht="15.45" x14ac:dyDescent="0.4">
      <c r="A41" s="70" t="s">
        <v>219</v>
      </c>
      <c r="B41" s="53" t="s">
        <v>220</v>
      </c>
      <c r="C41" s="75" t="s">
        <v>184</v>
      </c>
      <c r="D41" s="75"/>
      <c r="E41" s="76"/>
      <c r="F41" s="77"/>
      <c r="G41" s="75"/>
      <c r="H41" s="76"/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ht="15.45" x14ac:dyDescent="0.4">
      <c r="A42" s="70" t="s">
        <v>227</v>
      </c>
      <c r="B42" s="53" t="s">
        <v>228</v>
      </c>
      <c r="C42" s="75" t="s">
        <v>173</v>
      </c>
      <c r="D42" s="75"/>
      <c r="E42" s="76"/>
      <c r="F42" s="77"/>
      <c r="G42" s="75"/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ht="15.45" x14ac:dyDescent="0.4">
      <c r="A43" s="70" t="s">
        <v>229</v>
      </c>
      <c r="B43" s="53" t="s">
        <v>89</v>
      </c>
      <c r="C43" s="75" t="s">
        <v>173</v>
      </c>
      <c r="D43" s="75"/>
      <c r="E43" s="76"/>
      <c r="F43" s="77"/>
      <c r="G43" s="75"/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ht="15.45" x14ac:dyDescent="0.4">
      <c r="A44" s="53" t="s">
        <v>190</v>
      </c>
      <c r="B44" s="84" t="s">
        <v>191</v>
      </c>
      <c r="C44" s="122" t="s">
        <v>173</v>
      </c>
      <c r="D44" s="75"/>
      <c r="E44" s="76"/>
      <c r="F44" s="77"/>
      <c r="G44" s="75"/>
      <c r="H44" s="76"/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ht="15.45" x14ac:dyDescent="0.4">
      <c r="A45" s="70" t="s">
        <v>186</v>
      </c>
      <c r="B45" s="53" t="s">
        <v>187</v>
      </c>
      <c r="C45" s="75" t="s">
        <v>173</v>
      </c>
      <c r="D45" s="75"/>
      <c r="E45" s="76"/>
      <c r="F45" s="77"/>
      <c r="G45" s="75"/>
      <c r="H45" s="76"/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ht="15.45" x14ac:dyDescent="0.4">
      <c r="A46" s="70" t="s">
        <v>221</v>
      </c>
      <c r="B46" s="53" t="s">
        <v>88</v>
      </c>
      <c r="C46" s="81" t="s">
        <v>173</v>
      </c>
      <c r="D46" s="81"/>
      <c r="E46" s="82"/>
      <c r="F46" s="77"/>
      <c r="G46" s="75"/>
      <c r="H46" s="76"/>
      <c r="I46" s="79"/>
      <c r="J46" s="78"/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ht="15.9" thickBot="1" x14ac:dyDescent="0.45">
      <c r="A47" s="70"/>
      <c r="B47" s="53"/>
      <c r="C47" s="75"/>
      <c r="D47" s="75"/>
      <c r="E47" s="76"/>
      <c r="F47" s="77"/>
      <c r="G47" s="75"/>
      <c r="H47" s="76"/>
      <c r="I47" s="79"/>
      <c r="J47" s="78"/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ht="15.9" thickBot="1" x14ac:dyDescent="0.45">
      <c r="A48" s="47" t="s">
        <v>64</v>
      </c>
      <c r="B48" s="48">
        <f>COUNTIF(A5:A47,"*")</f>
        <v>42</v>
      </c>
      <c r="C48" s="75"/>
      <c r="D48" s="75"/>
      <c r="E48" s="76"/>
      <c r="F48" s="77"/>
      <c r="G48" s="75"/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ht="15.9" thickBot="1" x14ac:dyDescent="0.45">
      <c r="A49" s="141" t="s">
        <v>17</v>
      </c>
      <c r="B49" s="142"/>
      <c r="C49" s="75"/>
      <c r="D49" s="75"/>
      <c r="E49" s="76"/>
      <c r="F49" s="77"/>
      <c r="G49" s="75"/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ht="19.75" x14ac:dyDescent="0.4">
      <c r="A50" s="49" t="s">
        <v>16</v>
      </c>
      <c r="B50" s="50">
        <f>COUNTIF(C5:C55,"P")</f>
        <v>35</v>
      </c>
      <c r="C50" s="75"/>
      <c r="D50" s="75"/>
      <c r="E50" s="76"/>
      <c r="F50" s="77"/>
      <c r="G50" s="75"/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ht="19.75" x14ac:dyDescent="0.4">
      <c r="A51" s="22" t="s">
        <v>13</v>
      </c>
      <c r="B51" s="24">
        <f>ROUNDUP(B48*(1/2),0)</f>
        <v>21</v>
      </c>
      <c r="C51" s="75"/>
      <c r="D51" s="75"/>
      <c r="E51" s="76"/>
      <c r="F51" s="77"/>
      <c r="G51" s="75"/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19.75" x14ac:dyDescent="0.4">
      <c r="A52" s="22" t="s">
        <v>14</v>
      </c>
      <c r="B52" s="24">
        <f>ROUNDDOWN(B50/2,0)+1</f>
        <v>18</v>
      </c>
      <c r="C52" s="122"/>
      <c r="D52" s="75"/>
      <c r="E52" s="76"/>
      <c r="F52" s="77"/>
      <c r="G52" s="75"/>
      <c r="H52" s="76"/>
      <c r="I52" s="79"/>
      <c r="J52" s="78"/>
      <c r="K52" s="76"/>
      <c r="L52" s="77"/>
      <c r="M52" s="75"/>
      <c r="N52" s="76"/>
      <c r="O52" s="79"/>
      <c r="P52" s="78"/>
      <c r="Q52" s="76"/>
      <c r="R52" s="77"/>
      <c r="S52" s="75"/>
      <c r="T52" s="76"/>
      <c r="U52" s="77"/>
    </row>
    <row r="53" spans="1:21" ht="19.75" x14ac:dyDescent="0.4">
      <c r="A53" s="35" t="s">
        <v>15</v>
      </c>
      <c r="B53" s="36">
        <f>ROUNDUP(B50*2/3,0)</f>
        <v>24</v>
      </c>
      <c r="C53" s="75"/>
      <c r="D53" s="75"/>
      <c r="E53" s="76"/>
      <c r="F53" s="77"/>
      <c r="G53" s="75"/>
      <c r="H53" s="76"/>
      <c r="I53" s="79"/>
      <c r="J53" s="78"/>
      <c r="K53" s="76"/>
      <c r="L53" s="77"/>
      <c r="M53" s="75"/>
      <c r="N53" s="76"/>
      <c r="O53" s="79"/>
      <c r="P53" s="78"/>
      <c r="Q53" s="76"/>
      <c r="R53" s="77"/>
      <c r="S53" s="75"/>
      <c r="T53" s="76"/>
      <c r="U53" s="77"/>
    </row>
    <row r="54" spans="1:21" ht="20.149999999999999" thickBot="1" x14ac:dyDescent="0.45">
      <c r="A54" s="35" t="s">
        <v>67</v>
      </c>
      <c r="B54" s="36">
        <f>ROUNDUP(B48*2/3,0)</f>
        <v>28</v>
      </c>
      <c r="C54" s="81"/>
      <c r="D54" s="81"/>
      <c r="E54" s="82"/>
      <c r="F54" s="77"/>
      <c r="G54" s="75"/>
      <c r="H54" s="76"/>
      <c r="I54" s="79"/>
      <c r="J54" s="78"/>
      <c r="K54" s="76"/>
      <c r="L54" s="77"/>
      <c r="M54" s="75"/>
      <c r="N54" s="76"/>
      <c r="O54" s="79"/>
      <c r="P54" s="78"/>
      <c r="Q54" s="76"/>
      <c r="R54" s="77"/>
      <c r="S54" s="75"/>
      <c r="T54" s="76"/>
      <c r="U54" s="77"/>
    </row>
    <row r="55" spans="1:21" ht="15.9" thickBot="1" x14ac:dyDescent="0.45">
      <c r="A55" s="37" t="s">
        <v>26</v>
      </c>
      <c r="B55" s="139">
        <f>ROUNDUP(B50*0.25,0)</f>
        <v>9</v>
      </c>
      <c r="C55" s="64"/>
      <c r="D55" s="64"/>
      <c r="E55" s="61"/>
      <c r="F55" s="62"/>
      <c r="G55" s="64"/>
      <c r="H55" s="61"/>
      <c r="I55" s="63"/>
      <c r="J55" s="60"/>
      <c r="K55" s="61"/>
      <c r="L55" s="62"/>
      <c r="M55" s="64"/>
      <c r="N55" s="61"/>
      <c r="O55" s="63"/>
      <c r="P55" s="60"/>
      <c r="Q55" s="61"/>
      <c r="R55" s="62"/>
      <c r="S55" s="64"/>
      <c r="T55" s="61"/>
      <c r="U55" s="62"/>
    </row>
    <row r="56" spans="1:21" ht="15.45" x14ac:dyDescent="0.4">
      <c r="A56" s="40" t="s">
        <v>119</v>
      </c>
      <c r="B56" s="86">
        <f>ROUNDUP(B48*1/3,0)</f>
        <v>14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</row>
    <row r="57" spans="1:21" ht="15.45" x14ac:dyDescent="0.4">
      <c r="A57" s="40" t="s">
        <v>62</v>
      </c>
      <c r="B57" s="45">
        <f>COUNTIF(C5:C55,"E")</f>
        <v>2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1"/>
    </row>
    <row r="58" spans="1:21" ht="15.9" thickBot="1" x14ac:dyDescent="0.45">
      <c r="A58" s="41" t="s">
        <v>63</v>
      </c>
      <c r="B58" s="43">
        <f>COUNTIF(C5:C55,"U")</f>
        <v>4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1"/>
    </row>
    <row r="59" spans="1:21" ht="15.9" thickBot="1" x14ac:dyDescent="0.45">
      <c r="A59" s="4"/>
      <c r="B59" s="4"/>
      <c r="C59" s="48">
        <f>COUNTIF(A5:A36,"*")</f>
        <v>32</v>
      </c>
      <c r="D59" s="48">
        <f>COUNTIF(D5:D55,"P")</f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9" thickBot="1" x14ac:dyDescent="0.45">
      <c r="A60" s="4"/>
      <c r="B60" s="4"/>
      <c r="C60" s="142"/>
      <c r="D60" s="142"/>
      <c r="E60" s="143"/>
      <c r="F60" s="228" t="s">
        <v>18</v>
      </c>
      <c r="G60" s="226"/>
      <c r="H60" s="227"/>
      <c r="I60" s="228" t="s">
        <v>22</v>
      </c>
      <c r="J60" s="226"/>
      <c r="K60" s="227"/>
      <c r="L60" s="228" t="s">
        <v>23</v>
      </c>
      <c r="M60" s="226"/>
      <c r="N60" s="227"/>
      <c r="O60" s="228" t="s">
        <v>24</v>
      </c>
      <c r="P60" s="226"/>
      <c r="Q60" s="227"/>
      <c r="R60" s="228" t="s">
        <v>25</v>
      </c>
      <c r="S60" s="226"/>
      <c r="T60" s="227"/>
      <c r="U60" s="1"/>
    </row>
    <row r="61" spans="1:21" ht="19.75" x14ac:dyDescent="0.4">
      <c r="A61" s="1"/>
      <c r="B61" s="4"/>
      <c r="C61" s="50">
        <f>COUNTIF(D5:D55,"P")</f>
        <v>0</v>
      </c>
      <c r="D61" s="50">
        <f>COUNTIF(E5:E55,"*")</f>
        <v>0</v>
      </c>
      <c r="E61" s="51">
        <f>COUNTIF(F5:F55,"*")</f>
        <v>0</v>
      </c>
      <c r="F61" s="217" t="s">
        <v>0</v>
      </c>
      <c r="G61" s="218"/>
      <c r="H61" s="26">
        <f>COUNTIF(G5:G55,"*")</f>
        <v>0</v>
      </c>
      <c r="I61" s="219" t="s">
        <v>0</v>
      </c>
      <c r="J61" s="218"/>
      <c r="K61" s="26">
        <f>COUNTIF(J5:J55,"*")</f>
        <v>0</v>
      </c>
      <c r="L61" s="219" t="s">
        <v>0</v>
      </c>
      <c r="M61" s="218"/>
      <c r="N61" s="26">
        <f>COUNTIF(M5:M55,"*")</f>
        <v>1</v>
      </c>
      <c r="O61" s="219" t="s">
        <v>0</v>
      </c>
      <c r="P61" s="218"/>
      <c r="Q61" s="26">
        <f>COUNTIF(P5:P55,"*")</f>
        <v>0</v>
      </c>
      <c r="R61" s="219" t="s">
        <v>0</v>
      </c>
      <c r="S61" s="218"/>
      <c r="T61" s="26">
        <f>COUNTIF(S5:S55,"*")</f>
        <v>0</v>
      </c>
      <c r="U61" s="1"/>
    </row>
    <row r="62" spans="1:21" ht="19.75" x14ac:dyDescent="0.4">
      <c r="C62" s="24">
        <f>ROUNDUP(B48*(1/2),0)</f>
        <v>21</v>
      </c>
      <c r="D62" s="24">
        <f t="shared" ref="D62:E62" si="0">ROUNDUP(D61*(1/3),0)</f>
        <v>0</v>
      </c>
      <c r="E62" s="38">
        <f t="shared" si="0"/>
        <v>0</v>
      </c>
      <c r="F62" s="220" t="s">
        <v>1</v>
      </c>
      <c r="G62" s="221"/>
      <c r="H62" s="27">
        <f>COUNTIF(H5:H55,"*")</f>
        <v>0</v>
      </c>
      <c r="I62" s="222" t="s">
        <v>1</v>
      </c>
      <c r="J62" s="221"/>
      <c r="K62" s="27">
        <f>COUNTIF(K5:K55,"*")</f>
        <v>0</v>
      </c>
      <c r="L62" s="222" t="s">
        <v>1</v>
      </c>
      <c r="M62" s="221"/>
      <c r="N62" s="27">
        <f>COUNTIF(N5:N55,"*")</f>
        <v>0</v>
      </c>
      <c r="O62" s="222" t="s">
        <v>1</v>
      </c>
      <c r="P62" s="221"/>
      <c r="Q62" s="27">
        <f>COUNTIF(Q5:Q55,"*")</f>
        <v>0</v>
      </c>
      <c r="R62" s="222" t="s">
        <v>1</v>
      </c>
      <c r="S62" s="221"/>
      <c r="T62" s="27">
        <f>COUNTIF(T5:T55,"*")</f>
        <v>0</v>
      </c>
      <c r="U62" s="1"/>
    </row>
    <row r="63" spans="1:21" ht="20.149999999999999" thickBot="1" x14ac:dyDescent="0.45">
      <c r="C63" s="24">
        <f>ROUNDDOWN(C61/2,0)+1</f>
        <v>1</v>
      </c>
      <c r="D63" s="24">
        <f>ROUNDDOWN(D61/2,0)+1</f>
        <v>1</v>
      </c>
      <c r="E63" s="38">
        <f t="shared" ref="E63" si="1">ROUNDDOWN(E61/2,0)+1</f>
        <v>1</v>
      </c>
      <c r="F63" s="212" t="s">
        <v>2</v>
      </c>
      <c r="G63" s="213"/>
      <c r="H63" s="28">
        <f>COUNTIF(I5:I55,"*")</f>
        <v>0</v>
      </c>
      <c r="I63" s="214" t="s">
        <v>2</v>
      </c>
      <c r="J63" s="213"/>
      <c r="K63" s="28">
        <f>COUNTIF(L5:L55,"*")</f>
        <v>0</v>
      </c>
      <c r="L63" s="214" t="s">
        <v>2</v>
      </c>
      <c r="M63" s="213"/>
      <c r="N63" s="28">
        <f>COUNTIF(O5:O55,"*")</f>
        <v>0</v>
      </c>
      <c r="O63" s="214" t="s">
        <v>2</v>
      </c>
      <c r="P63" s="213"/>
      <c r="Q63" s="28">
        <f>COUNTIF(R5:R55,"*")</f>
        <v>0</v>
      </c>
      <c r="R63" s="214" t="s">
        <v>2</v>
      </c>
      <c r="S63" s="213"/>
      <c r="T63" s="28">
        <f>COUNTIF(U5:U55,"*")</f>
        <v>0</v>
      </c>
      <c r="U63" s="1"/>
    </row>
    <row r="64" spans="1:21" ht="20.149999999999999" thickBot="1" x14ac:dyDescent="0.45">
      <c r="C64" s="36">
        <f t="shared" ref="C64:E64" si="2">ROUNDUP(C61*2/3,0)</f>
        <v>0</v>
      </c>
      <c r="D64" s="36">
        <f t="shared" si="2"/>
        <v>0</v>
      </c>
      <c r="E64" s="83">
        <f t="shared" si="2"/>
        <v>0</v>
      </c>
      <c r="F64" s="215" t="s">
        <v>19</v>
      </c>
      <c r="G64" s="216"/>
      <c r="H64" s="29" t="str">
        <f>IF(H61&gt;H62,"PASS","FAIL")</f>
        <v>FAIL</v>
      </c>
      <c r="I64" s="215" t="s">
        <v>19</v>
      </c>
      <c r="J64" s="216"/>
      <c r="K64" s="29" t="str">
        <f>IF(K61&gt;K62,"PASS","FAIL")</f>
        <v>FAIL</v>
      </c>
      <c r="L64" s="215" t="s">
        <v>19</v>
      </c>
      <c r="M64" s="216"/>
      <c r="N64" s="29" t="str">
        <f>IF(N61&gt;N62,"PASS","FAIL")</f>
        <v>PASS</v>
      </c>
      <c r="O64" s="215" t="s">
        <v>19</v>
      </c>
      <c r="P64" s="216"/>
      <c r="Q64" s="29" t="str">
        <f>IF(Q61&gt;Q62,"PASS","FAIL")</f>
        <v>FAIL</v>
      </c>
      <c r="R64" s="215" t="s">
        <v>19</v>
      </c>
      <c r="S64" s="216"/>
      <c r="T64" s="29" t="str">
        <f>IF(T61&gt;T62,"PASS","FAIL")</f>
        <v>FAIL</v>
      </c>
      <c r="U64" s="1"/>
    </row>
    <row r="65" spans="3:21" ht="20.149999999999999" thickBot="1" x14ac:dyDescent="0.45">
      <c r="C65" s="36">
        <f>ROUNDUP(C59*2/3,0)</f>
        <v>22</v>
      </c>
      <c r="D65" s="36">
        <f t="shared" ref="D65:E65" si="3">ROUNDUP(D59*2/3,0)</f>
        <v>0</v>
      </c>
      <c r="E65" s="83">
        <f t="shared" si="3"/>
        <v>0</v>
      </c>
      <c r="F65" s="223" t="s">
        <v>21</v>
      </c>
      <c r="G65" s="224"/>
      <c r="H65" s="225"/>
      <c r="I65" s="223" t="s">
        <v>21</v>
      </c>
      <c r="J65" s="224"/>
      <c r="K65" s="225"/>
      <c r="L65" s="223" t="s">
        <v>21</v>
      </c>
      <c r="M65" s="224"/>
      <c r="N65" s="225"/>
      <c r="O65" s="223" t="s">
        <v>21</v>
      </c>
      <c r="P65" s="224"/>
      <c r="Q65" s="225"/>
      <c r="R65" s="223" t="s">
        <v>21</v>
      </c>
      <c r="S65" s="224"/>
      <c r="T65" s="225"/>
      <c r="U65" s="1"/>
    </row>
    <row r="66" spans="3:21" ht="15.9" thickBot="1" x14ac:dyDescent="0.45">
      <c r="C66" s="139">
        <f t="shared" ref="C66:E67" si="4">ROUNDUP(C61*0.25,0)</f>
        <v>0</v>
      </c>
      <c r="D66" s="139">
        <f t="shared" si="4"/>
        <v>0</v>
      </c>
      <c r="E66" s="140">
        <f t="shared" si="4"/>
        <v>0</v>
      </c>
      <c r="F66" s="226" t="s">
        <v>20</v>
      </c>
      <c r="G66" s="226"/>
      <c r="H66" s="227"/>
      <c r="I66" s="228" t="s">
        <v>20</v>
      </c>
      <c r="J66" s="226"/>
      <c r="K66" s="227"/>
      <c r="L66" s="228" t="s">
        <v>20</v>
      </c>
      <c r="M66" s="226"/>
      <c r="N66" s="227"/>
      <c r="O66" s="228" t="s">
        <v>20</v>
      </c>
      <c r="P66" s="226"/>
      <c r="Q66" s="227"/>
      <c r="R66" s="228" t="s">
        <v>20</v>
      </c>
      <c r="S66" s="226"/>
      <c r="T66" s="227"/>
      <c r="U66" s="1"/>
    </row>
    <row r="67" spans="3:21" ht="15.45" x14ac:dyDescent="0.4">
      <c r="C67" s="86">
        <f t="shared" si="4"/>
        <v>6</v>
      </c>
      <c r="D67" s="86">
        <f t="shared" si="4"/>
        <v>0</v>
      </c>
      <c r="E67" s="87">
        <f t="shared" si="4"/>
        <v>0</v>
      </c>
      <c r="F67" s="217" t="s">
        <v>0</v>
      </c>
      <c r="G67" s="218"/>
      <c r="H67" s="26">
        <f>COUNTIF(G5:G55,"*")</f>
        <v>0</v>
      </c>
      <c r="I67" s="219" t="s">
        <v>0</v>
      </c>
      <c r="J67" s="218"/>
      <c r="K67" s="26">
        <f>COUNTIF(J5:J55,"*")</f>
        <v>0</v>
      </c>
      <c r="L67" s="219" t="s">
        <v>0</v>
      </c>
      <c r="M67" s="218"/>
      <c r="N67" s="26">
        <f>COUNTIF(M5:M55,"*")</f>
        <v>1</v>
      </c>
      <c r="O67" s="219" t="s">
        <v>0</v>
      </c>
      <c r="P67" s="218"/>
      <c r="Q67" s="26">
        <f>COUNTIF(P5:P55,"*")</f>
        <v>0</v>
      </c>
      <c r="R67" s="219" t="s">
        <v>0</v>
      </c>
      <c r="S67" s="218"/>
      <c r="T67" s="26">
        <f>COUNTIF(S5:S55,"*")</f>
        <v>0</v>
      </c>
      <c r="U67" s="1"/>
    </row>
    <row r="68" spans="3:21" ht="15.45" x14ac:dyDescent="0.4">
      <c r="C68" s="45">
        <f>COUNTIF(D5:D58,"E")</f>
        <v>0</v>
      </c>
      <c r="D68" s="45">
        <f>COUNTIF(E5:E58,"E")</f>
        <v>0</v>
      </c>
      <c r="E68" s="44">
        <f>COUNTIF(F5:F58,"E")</f>
        <v>0</v>
      </c>
      <c r="F68" s="220" t="s">
        <v>1</v>
      </c>
      <c r="G68" s="221"/>
      <c r="H68" s="27">
        <f>COUNTIF(H5:H55,"*")</f>
        <v>0</v>
      </c>
      <c r="I68" s="222" t="s">
        <v>1</v>
      </c>
      <c r="J68" s="221"/>
      <c r="K68" s="27">
        <f>COUNTIF(K5:K55,"*")</f>
        <v>0</v>
      </c>
      <c r="L68" s="222" t="s">
        <v>1</v>
      </c>
      <c r="M68" s="221"/>
      <c r="N68" s="27">
        <f>COUNTIF(N5:N55,"*")</f>
        <v>0</v>
      </c>
      <c r="O68" s="222" t="s">
        <v>1</v>
      </c>
      <c r="P68" s="221"/>
      <c r="Q68" s="27">
        <f>COUNTIF(Q5:Q55,"*")</f>
        <v>0</v>
      </c>
      <c r="R68" s="222" t="s">
        <v>1</v>
      </c>
      <c r="S68" s="221"/>
      <c r="T68" s="27">
        <f>COUNTIF(T5:T55,"*")</f>
        <v>0</v>
      </c>
      <c r="U68" s="1"/>
    </row>
    <row r="69" spans="3:21" ht="15.9" thickBot="1" x14ac:dyDescent="0.45">
      <c r="C69" s="43">
        <f>COUNTIF(D5:D59,"U")</f>
        <v>0</v>
      </c>
      <c r="D69" s="43">
        <f>COUNTIF(E5:E59,"U")</f>
        <v>0</v>
      </c>
      <c r="E69" s="42">
        <f>COUNTIF(F5:F59,"U")</f>
        <v>0</v>
      </c>
      <c r="F69" s="212" t="s">
        <v>2</v>
      </c>
      <c r="G69" s="213"/>
      <c r="H69" s="28">
        <f>COUNTIF(I5:I55,"*")</f>
        <v>0</v>
      </c>
      <c r="I69" s="214" t="s">
        <v>2</v>
      </c>
      <c r="J69" s="213"/>
      <c r="K69" s="28">
        <f>COUNTIF(L5:L55,"*")</f>
        <v>0</v>
      </c>
      <c r="L69" s="214" t="s">
        <v>2</v>
      </c>
      <c r="M69" s="213"/>
      <c r="N69" s="28">
        <f>COUNTIF(O5:O55,"*")</f>
        <v>0</v>
      </c>
      <c r="O69" s="214" t="s">
        <v>2</v>
      </c>
      <c r="P69" s="213"/>
      <c r="Q69" s="28">
        <f>COUNTIF(R5:R55,"*")</f>
        <v>0</v>
      </c>
      <c r="R69" s="214" t="s">
        <v>2</v>
      </c>
      <c r="S69" s="213"/>
      <c r="T69" s="28">
        <f>COUNTIF(U5:U55,"*")</f>
        <v>0</v>
      </c>
      <c r="U69" s="1"/>
    </row>
    <row r="70" spans="3:21" ht="15.9" thickBot="1" x14ac:dyDescent="0.45">
      <c r="C70" s="4"/>
      <c r="D70" s="4"/>
      <c r="E70" s="1"/>
      <c r="F70" s="215" t="s">
        <v>19</v>
      </c>
      <c r="G70" s="216"/>
      <c r="H70" s="29" t="str">
        <f>IF(H67&gt;=((H67+H68)*(2/3)),"PASS","FAIL")</f>
        <v>PASS</v>
      </c>
      <c r="I70" s="215" t="s">
        <v>19</v>
      </c>
      <c r="J70" s="216"/>
      <c r="K70" s="29" t="str">
        <f>IF(K67&gt;=((K67+K68)*(2/3)),"PASS","FAIL")</f>
        <v>PASS</v>
      </c>
      <c r="L70" s="215" t="s">
        <v>19</v>
      </c>
      <c r="M70" s="216"/>
      <c r="N70" s="29" t="str">
        <f>IF(N67&gt;=((N67+N68)*(2/3)),"PASS","FAIL")</f>
        <v>PASS</v>
      </c>
      <c r="O70" s="215" t="s">
        <v>19</v>
      </c>
      <c r="P70" s="216"/>
      <c r="Q70" s="29" t="str">
        <f>IF(Q67&gt;=((Q67+Q68)*(2/3)),"PASS","FAIL")</f>
        <v>PASS</v>
      </c>
      <c r="R70" s="215" t="s">
        <v>19</v>
      </c>
      <c r="S70" s="216"/>
      <c r="T70" s="29" t="str">
        <f>IF(T67&gt;=((T67+T68)*(2/3)),"PASS","FAIL")</f>
        <v>PASS</v>
      </c>
      <c r="U70" s="1"/>
    </row>
  </sheetData>
  <sortState ref="A5:B47">
    <sortCondition ref="A5:A47"/>
  </sortState>
  <mergeCells count="64">
    <mergeCell ref="R60:T60"/>
    <mergeCell ref="B1:L1"/>
    <mergeCell ref="C2:F3"/>
    <mergeCell ref="G2:U2"/>
    <mergeCell ref="G3:I3"/>
    <mergeCell ref="J3:L3"/>
    <mergeCell ref="M3:O3"/>
    <mergeCell ref="P3:R3"/>
    <mergeCell ref="S3:U3"/>
    <mergeCell ref="A4:B4"/>
    <mergeCell ref="F60:H60"/>
    <mergeCell ref="I60:K60"/>
    <mergeCell ref="L60:N60"/>
    <mergeCell ref="O60:Q60"/>
    <mergeCell ref="F62:G62"/>
    <mergeCell ref="I62:J62"/>
    <mergeCell ref="L62:M62"/>
    <mergeCell ref="O62:P62"/>
    <mergeCell ref="R62:S62"/>
    <mergeCell ref="F61:G61"/>
    <mergeCell ref="I61:J61"/>
    <mergeCell ref="L61:M61"/>
    <mergeCell ref="O61:P61"/>
    <mergeCell ref="R61:S61"/>
    <mergeCell ref="F64:G64"/>
    <mergeCell ref="I64:J64"/>
    <mergeCell ref="L64:M64"/>
    <mergeCell ref="O64:P64"/>
    <mergeCell ref="R64:S64"/>
    <mergeCell ref="F63:G63"/>
    <mergeCell ref="I63:J63"/>
    <mergeCell ref="L63:M63"/>
    <mergeCell ref="O63:P63"/>
    <mergeCell ref="R63:S63"/>
    <mergeCell ref="F66:H66"/>
    <mergeCell ref="I66:K66"/>
    <mergeCell ref="L66:N66"/>
    <mergeCell ref="O66:Q66"/>
    <mergeCell ref="R66:T66"/>
    <mergeCell ref="F65:H65"/>
    <mergeCell ref="I65:K65"/>
    <mergeCell ref="L65:N65"/>
    <mergeCell ref="O65:Q65"/>
    <mergeCell ref="R65:T65"/>
    <mergeCell ref="F68:G68"/>
    <mergeCell ref="I68:J68"/>
    <mergeCell ref="L68:M68"/>
    <mergeCell ref="O68:P68"/>
    <mergeCell ref="R68:S68"/>
    <mergeCell ref="F67:G67"/>
    <mergeCell ref="I67:J67"/>
    <mergeCell ref="L67:M67"/>
    <mergeCell ref="O67:P67"/>
    <mergeCell ref="R67:S67"/>
    <mergeCell ref="F70:G70"/>
    <mergeCell ref="I70:J70"/>
    <mergeCell ref="L70:M70"/>
    <mergeCell ref="O70:P70"/>
    <mergeCell ref="R70:S70"/>
    <mergeCell ref="F69:G69"/>
    <mergeCell ref="I69:J69"/>
    <mergeCell ref="L69:M69"/>
    <mergeCell ref="O69:P69"/>
    <mergeCell ref="R69:S69"/>
  </mergeCells>
  <conditionalFormatting sqref="I5">
    <cfRule type="expression" dxfId="19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workbookViewId="0">
      <selection activeCell="C6" sqref="C6"/>
    </sheetView>
  </sheetViews>
  <sheetFormatPr defaultColWidth="11.07421875" defaultRowHeight="14.6" x14ac:dyDescent="0.4"/>
  <sheetData>
    <row r="1" spans="1:24" ht="22.75" thickBot="1" x14ac:dyDescent="0.55000000000000004">
      <c r="A1" s="1"/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1"/>
      <c r="N1" s="1"/>
      <c r="O1" s="1"/>
      <c r="P1" s="1"/>
      <c r="Q1" s="1"/>
      <c r="R1" s="1"/>
      <c r="S1" s="1"/>
      <c r="T1" s="1"/>
      <c r="U1" s="1"/>
    </row>
    <row r="2" spans="1:24" ht="15.9" thickBot="1" x14ac:dyDescent="0.45">
      <c r="A2" s="1"/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</row>
    <row r="3" spans="1:24" ht="15.9" thickBot="1" x14ac:dyDescent="0.45">
      <c r="A3" s="1"/>
      <c r="B3" s="2"/>
      <c r="C3" s="233"/>
      <c r="D3" s="234"/>
      <c r="E3" s="234"/>
      <c r="F3" s="235"/>
      <c r="G3" s="239" t="s">
        <v>167</v>
      </c>
      <c r="H3" s="239"/>
      <c r="I3" s="239"/>
      <c r="J3" s="239" t="s">
        <v>168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137" t="s">
        <v>245</v>
      </c>
      <c r="X3" s="138">
        <v>0.27361111111111108</v>
      </c>
    </row>
    <row r="4" spans="1:24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133" t="s">
        <v>0</v>
      </c>
      <c r="H4" s="134" t="s">
        <v>1</v>
      </c>
      <c r="I4" s="20" t="s">
        <v>2</v>
      </c>
      <c r="J4" s="133" t="s">
        <v>0</v>
      </c>
      <c r="K4" s="134" t="s">
        <v>1</v>
      </c>
      <c r="L4" s="20" t="s">
        <v>2</v>
      </c>
      <c r="M4" s="133" t="s">
        <v>0</v>
      </c>
      <c r="N4" s="134" t="s">
        <v>1</v>
      </c>
      <c r="O4" s="135" t="s">
        <v>2</v>
      </c>
      <c r="P4" s="21" t="s">
        <v>0</v>
      </c>
      <c r="Q4" s="134" t="s">
        <v>1</v>
      </c>
      <c r="R4" s="20" t="s">
        <v>2</v>
      </c>
      <c r="S4" s="133" t="s">
        <v>0</v>
      </c>
      <c r="T4" s="134" t="s">
        <v>1</v>
      </c>
      <c r="U4" s="135" t="s">
        <v>2</v>
      </c>
      <c r="W4" s="136" t="s">
        <v>246</v>
      </c>
    </row>
    <row r="5" spans="1:24" ht="15.45" x14ac:dyDescent="0.4">
      <c r="A5" s="71" t="s">
        <v>146</v>
      </c>
      <c r="B5" s="72" t="s">
        <v>147</v>
      </c>
      <c r="C5" s="68" t="s">
        <v>76</v>
      </c>
      <c r="D5" s="68"/>
      <c r="E5" s="57"/>
      <c r="F5" s="19"/>
      <c r="G5" s="17"/>
      <c r="H5" s="18"/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</row>
    <row r="6" spans="1:24" ht="15.45" x14ac:dyDescent="0.4">
      <c r="A6" s="71" t="s">
        <v>222</v>
      </c>
      <c r="B6" s="72" t="s">
        <v>223</v>
      </c>
      <c r="C6" s="69" t="s">
        <v>74</v>
      </c>
      <c r="D6" s="69"/>
      <c r="E6" s="6"/>
      <c r="F6" s="7"/>
      <c r="G6" s="8"/>
      <c r="H6" s="9"/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</row>
    <row r="7" spans="1:24" ht="15.45" x14ac:dyDescent="0.4">
      <c r="A7" s="71" t="s">
        <v>215</v>
      </c>
      <c r="B7" s="72" t="s">
        <v>216</v>
      </c>
      <c r="C7" s="69" t="s">
        <v>173</v>
      </c>
      <c r="D7" s="69"/>
      <c r="E7" s="6"/>
      <c r="F7" s="7"/>
      <c r="G7" s="8"/>
      <c r="H7" s="9"/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ht="15.45" x14ac:dyDescent="0.4">
      <c r="A8" s="71" t="s">
        <v>235</v>
      </c>
      <c r="B8" s="72" t="s">
        <v>236</v>
      </c>
      <c r="C8" s="10" t="s">
        <v>173</v>
      </c>
      <c r="D8" s="10"/>
      <c r="E8" s="9"/>
      <c r="F8" s="7"/>
      <c r="G8" s="8"/>
      <c r="H8" s="9"/>
      <c r="I8" s="16"/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ht="15.45" x14ac:dyDescent="0.4">
      <c r="A9" s="71" t="s">
        <v>178</v>
      </c>
      <c r="B9" s="72" t="s">
        <v>179</v>
      </c>
      <c r="C9" s="69" t="s">
        <v>173</v>
      </c>
      <c r="D9" s="69"/>
      <c r="E9" s="6"/>
      <c r="F9" s="7"/>
      <c r="G9" s="8"/>
      <c r="H9" s="9"/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4" ht="15.45" x14ac:dyDescent="0.4">
      <c r="A10" s="120" t="s">
        <v>155</v>
      </c>
      <c r="B10" s="121" t="s">
        <v>92</v>
      </c>
      <c r="C10" s="123" t="s">
        <v>184</v>
      </c>
      <c r="D10" s="69"/>
      <c r="E10" s="6"/>
      <c r="F10" s="7"/>
      <c r="G10" s="8"/>
      <c r="H10" s="9"/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ht="15.45" x14ac:dyDescent="0.4">
      <c r="A11" s="71" t="s">
        <v>212</v>
      </c>
      <c r="B11" s="72" t="s">
        <v>213</v>
      </c>
      <c r="C11" s="69" t="s">
        <v>173</v>
      </c>
      <c r="D11" s="69"/>
      <c r="E11" s="6"/>
      <c r="F11" s="7"/>
      <c r="G11" s="8"/>
      <c r="H11" s="9"/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ht="15.45" x14ac:dyDescent="0.4">
      <c r="A12" s="71" t="s">
        <v>247</v>
      </c>
      <c r="B12" s="72" t="s">
        <v>196</v>
      </c>
      <c r="C12" s="69" t="s">
        <v>173</v>
      </c>
      <c r="D12" s="69"/>
      <c r="E12" s="6"/>
      <c r="F12" s="7"/>
      <c r="G12" s="8"/>
      <c r="H12" s="9"/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ht="15.45" x14ac:dyDescent="0.4">
      <c r="A13" s="71" t="s">
        <v>234</v>
      </c>
      <c r="B13" s="72" t="s">
        <v>127</v>
      </c>
      <c r="C13" s="69" t="s">
        <v>173</v>
      </c>
      <c r="D13" s="69"/>
      <c r="E13" s="6"/>
      <c r="F13" s="7"/>
      <c r="G13" s="8"/>
      <c r="H13" s="9"/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ht="15.45" x14ac:dyDescent="0.4">
      <c r="A14" s="71" t="s">
        <v>210</v>
      </c>
      <c r="B14" s="72" t="s">
        <v>211</v>
      </c>
      <c r="C14" s="69" t="s">
        <v>173</v>
      </c>
      <c r="D14" s="69"/>
      <c r="E14" s="6"/>
      <c r="F14" s="7"/>
      <c r="G14" s="8"/>
      <c r="H14" s="9"/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ht="15.45" x14ac:dyDescent="0.4">
      <c r="A15" s="71" t="s">
        <v>148</v>
      </c>
      <c r="B15" s="72" t="s">
        <v>149</v>
      </c>
      <c r="C15" s="69" t="s">
        <v>173</v>
      </c>
      <c r="D15" s="69"/>
      <c r="E15" s="6"/>
      <c r="F15" s="7"/>
      <c r="G15" s="8"/>
      <c r="H15" s="9"/>
      <c r="I15" s="16"/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ht="15.45" x14ac:dyDescent="0.4">
      <c r="A16" s="71" t="s">
        <v>111</v>
      </c>
      <c r="B16" s="72" t="s">
        <v>177</v>
      </c>
      <c r="C16" s="69" t="s">
        <v>173</v>
      </c>
      <c r="D16" s="69"/>
      <c r="E16" s="6"/>
      <c r="F16" s="7"/>
      <c r="G16" s="8"/>
      <c r="H16" s="9"/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ht="13" customHeight="1" x14ac:dyDescent="0.4">
      <c r="A17" s="71" t="s">
        <v>101</v>
      </c>
      <c r="B17" s="72" t="s">
        <v>102</v>
      </c>
      <c r="C17" s="69" t="s">
        <v>184</v>
      </c>
      <c r="D17" s="69"/>
      <c r="E17" s="6"/>
      <c r="F17" s="7"/>
      <c r="G17" s="8"/>
      <c r="H17" s="9"/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ht="15.45" x14ac:dyDescent="0.4">
      <c r="A18" s="71" t="s">
        <v>86</v>
      </c>
      <c r="B18" s="72" t="s">
        <v>78</v>
      </c>
      <c r="C18" s="69" t="s">
        <v>173</v>
      </c>
      <c r="D18" s="69"/>
      <c r="E18" s="6"/>
      <c r="F18" s="7"/>
      <c r="G18" s="8"/>
      <c r="H18" s="9"/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ht="15.45" x14ac:dyDescent="0.4">
      <c r="A19" s="71" t="s">
        <v>237</v>
      </c>
      <c r="B19" s="72" t="s">
        <v>238</v>
      </c>
      <c r="C19" s="10" t="s">
        <v>173</v>
      </c>
      <c r="D19" s="10"/>
      <c r="E19" s="9"/>
      <c r="F19" s="7"/>
      <c r="G19" s="8"/>
      <c r="H19" s="9"/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ht="15.45" x14ac:dyDescent="0.4">
      <c r="A20" s="71" t="s">
        <v>241</v>
      </c>
      <c r="B20" s="72" t="s">
        <v>242</v>
      </c>
      <c r="C20" s="10" t="s">
        <v>173</v>
      </c>
      <c r="D20" s="10"/>
      <c r="E20" s="9"/>
      <c r="F20" s="7"/>
      <c r="G20" s="8"/>
      <c r="H20" s="9"/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ht="15.45" x14ac:dyDescent="0.4">
      <c r="A21" s="118" t="s">
        <v>188</v>
      </c>
      <c r="B21" s="119" t="s">
        <v>214</v>
      </c>
      <c r="C21" s="69" t="s">
        <v>173</v>
      </c>
      <c r="D21" s="69"/>
      <c r="E21" s="6"/>
      <c r="F21" s="7"/>
      <c r="G21" s="8"/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ht="15.45" x14ac:dyDescent="0.4">
      <c r="A22" s="118" t="s">
        <v>188</v>
      </c>
      <c r="B22" s="119" t="s">
        <v>189</v>
      </c>
      <c r="C22" s="69" t="s">
        <v>173</v>
      </c>
      <c r="D22" s="69"/>
      <c r="E22" s="6"/>
      <c r="F22" s="7"/>
      <c r="G22" s="8"/>
      <c r="H22" s="9"/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ht="15.45" x14ac:dyDescent="0.4">
      <c r="A23" s="118" t="s">
        <v>194</v>
      </c>
      <c r="B23" s="119" t="s">
        <v>195</v>
      </c>
      <c r="C23" s="69" t="s">
        <v>173</v>
      </c>
      <c r="D23" s="69"/>
      <c r="E23" s="6"/>
      <c r="F23" s="7"/>
      <c r="G23" s="8"/>
      <c r="H23" s="9"/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ht="15.45" x14ac:dyDescent="0.4">
      <c r="A24" s="71" t="s">
        <v>117</v>
      </c>
      <c r="B24" s="72" t="s">
        <v>118</v>
      </c>
      <c r="C24" s="10" t="s">
        <v>173</v>
      </c>
      <c r="D24" s="10"/>
      <c r="E24" s="9"/>
      <c r="F24" s="7"/>
      <c r="G24" s="8"/>
      <c r="H24" s="9"/>
      <c r="I24" s="16"/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ht="15.45" x14ac:dyDescent="0.4">
      <c r="A25" s="71" t="s">
        <v>82</v>
      </c>
      <c r="B25" s="72" t="s">
        <v>225</v>
      </c>
      <c r="C25" s="123" t="s">
        <v>173</v>
      </c>
      <c r="D25" s="10"/>
      <c r="E25" s="9"/>
      <c r="F25" s="7"/>
      <c r="G25" s="8"/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ht="15.45" x14ac:dyDescent="0.4">
      <c r="A26" s="120" t="s">
        <v>208</v>
      </c>
      <c r="B26" s="121" t="s">
        <v>209</v>
      </c>
      <c r="C26" s="123" t="s">
        <v>184</v>
      </c>
      <c r="D26" s="69"/>
      <c r="E26" s="6"/>
      <c r="F26" s="7"/>
      <c r="G26" s="8"/>
      <c r="H26" s="9"/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ht="15.45" x14ac:dyDescent="0.4">
      <c r="A27" s="71" t="s">
        <v>232</v>
      </c>
      <c r="B27" s="72" t="s">
        <v>233</v>
      </c>
      <c r="C27" s="69" t="s">
        <v>173</v>
      </c>
      <c r="D27" s="69"/>
      <c r="E27" s="6"/>
      <c r="F27" s="7"/>
      <c r="G27" s="8"/>
      <c r="H27" s="9"/>
      <c r="I27" s="16"/>
      <c r="J27" s="8"/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ht="15.45" x14ac:dyDescent="0.4">
      <c r="A28" s="71" t="s">
        <v>113</v>
      </c>
      <c r="B28" s="72" t="s">
        <v>114</v>
      </c>
      <c r="C28" s="69" t="s">
        <v>173</v>
      </c>
      <c r="D28" s="69"/>
      <c r="E28" s="6"/>
      <c r="F28" s="7"/>
      <c r="G28" s="8"/>
      <c r="H28" s="9"/>
      <c r="I28" s="16"/>
      <c r="J28" s="8"/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ht="15.45" x14ac:dyDescent="0.4">
      <c r="A29" s="118" t="s">
        <v>205</v>
      </c>
      <c r="B29" s="119" t="s">
        <v>196</v>
      </c>
      <c r="C29" s="123" t="s">
        <v>173</v>
      </c>
      <c r="D29" s="10"/>
      <c r="E29" s="9"/>
      <c r="F29" s="7"/>
      <c r="G29" s="8"/>
      <c r="H29" s="9"/>
      <c r="I29" s="16"/>
      <c r="J29" s="8"/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ht="15.45" x14ac:dyDescent="0.4">
      <c r="A30" s="71" t="s">
        <v>231</v>
      </c>
      <c r="B30" s="72" t="s">
        <v>218</v>
      </c>
      <c r="C30" s="69" t="s">
        <v>173</v>
      </c>
      <c r="D30" s="69"/>
      <c r="E30" s="6"/>
      <c r="F30" s="7"/>
      <c r="G30" s="8"/>
      <c r="H30" s="9"/>
      <c r="I30" s="16"/>
      <c r="J30" s="8"/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ht="15.45" x14ac:dyDescent="0.4">
      <c r="A31" s="118" t="s">
        <v>199</v>
      </c>
      <c r="B31" s="119" t="s">
        <v>200</v>
      </c>
      <c r="C31" s="10" t="s">
        <v>173</v>
      </c>
      <c r="D31" s="10"/>
      <c r="E31" s="9"/>
      <c r="F31" s="7"/>
      <c r="G31" s="8"/>
      <c r="H31" s="9"/>
      <c r="I31" s="16"/>
      <c r="J31" s="8"/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ht="15.45" x14ac:dyDescent="0.4">
      <c r="A32" s="71" t="s">
        <v>137</v>
      </c>
      <c r="B32" s="72" t="s">
        <v>138</v>
      </c>
      <c r="C32" s="75" t="s">
        <v>173</v>
      </c>
      <c r="D32" s="75"/>
      <c r="E32" s="76"/>
      <c r="F32" s="77"/>
      <c r="G32" s="75"/>
      <c r="H32" s="76"/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ht="15.45" x14ac:dyDescent="0.4">
      <c r="A33" s="71" t="s">
        <v>249</v>
      </c>
      <c r="B33" s="72" t="s">
        <v>248</v>
      </c>
      <c r="C33" s="75" t="s">
        <v>173</v>
      </c>
      <c r="D33" s="75"/>
      <c r="E33" s="76"/>
      <c r="F33" s="77"/>
      <c r="G33" s="75"/>
      <c r="H33" s="76"/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ht="15.45" x14ac:dyDescent="0.4">
      <c r="A34" s="71" t="s">
        <v>156</v>
      </c>
      <c r="B34" s="72" t="s">
        <v>84</v>
      </c>
      <c r="C34" s="75" t="s">
        <v>173</v>
      </c>
      <c r="D34" s="75"/>
      <c r="E34" s="76"/>
      <c r="F34" s="77"/>
      <c r="G34" s="75"/>
      <c r="H34" s="76"/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ht="15.45" x14ac:dyDescent="0.4">
      <c r="A35" s="71" t="s">
        <v>197</v>
      </c>
      <c r="B35" s="72" t="s">
        <v>198</v>
      </c>
      <c r="C35" s="75" t="s">
        <v>173</v>
      </c>
      <c r="D35" s="75"/>
      <c r="E35" s="76"/>
      <c r="F35" s="77"/>
      <c r="G35" s="75"/>
      <c r="H35" s="76"/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ht="15.45" x14ac:dyDescent="0.4">
      <c r="A36" s="118" t="s">
        <v>203</v>
      </c>
      <c r="B36" s="119" t="s">
        <v>204</v>
      </c>
      <c r="C36" s="75" t="s">
        <v>173</v>
      </c>
      <c r="D36" s="75"/>
      <c r="E36" s="76"/>
      <c r="F36" s="77"/>
      <c r="G36" s="75"/>
      <c r="H36" s="76"/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ht="15.45" x14ac:dyDescent="0.4">
      <c r="A37" s="70" t="s">
        <v>125</v>
      </c>
      <c r="B37" s="53" t="s">
        <v>98</v>
      </c>
      <c r="C37" s="75" t="s">
        <v>173</v>
      </c>
      <c r="D37" s="75"/>
      <c r="E37" s="76"/>
      <c r="F37" s="77"/>
      <c r="G37" s="75"/>
      <c r="H37" s="76"/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ht="15.45" x14ac:dyDescent="0.4">
      <c r="A38" s="53" t="s">
        <v>201</v>
      </c>
      <c r="B38" s="84" t="s">
        <v>202</v>
      </c>
      <c r="C38" s="75" t="s">
        <v>173</v>
      </c>
      <c r="D38" s="75"/>
      <c r="E38" s="76"/>
      <c r="F38" s="77"/>
      <c r="G38" s="75"/>
      <c r="H38" s="76"/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ht="15.45" x14ac:dyDescent="0.4">
      <c r="A39" s="70" t="s">
        <v>239</v>
      </c>
      <c r="B39" s="53" t="s">
        <v>240</v>
      </c>
      <c r="C39" s="75" t="s">
        <v>173</v>
      </c>
      <c r="D39" s="75"/>
      <c r="E39" s="76"/>
      <c r="F39" s="77"/>
      <c r="G39" s="75"/>
      <c r="H39" s="76"/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ht="15.45" x14ac:dyDescent="0.4">
      <c r="A40" s="70" t="s">
        <v>144</v>
      </c>
      <c r="B40" s="53" t="s">
        <v>145</v>
      </c>
      <c r="C40" s="75" t="s">
        <v>76</v>
      </c>
      <c r="D40" s="75"/>
      <c r="E40" s="76"/>
      <c r="F40" s="77"/>
      <c r="G40" s="75"/>
      <c r="H40" s="76"/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ht="15.45" x14ac:dyDescent="0.4">
      <c r="A41" s="129" t="s">
        <v>219</v>
      </c>
      <c r="B41" s="130" t="s">
        <v>220</v>
      </c>
      <c r="C41" s="122" t="s">
        <v>184</v>
      </c>
      <c r="D41" s="75"/>
      <c r="E41" s="76"/>
      <c r="F41" s="77"/>
      <c r="G41" s="75"/>
      <c r="H41" s="76"/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ht="15.45" x14ac:dyDescent="0.4">
      <c r="A42" s="70" t="s">
        <v>227</v>
      </c>
      <c r="B42" s="53" t="s">
        <v>228</v>
      </c>
      <c r="C42" s="75" t="s">
        <v>173</v>
      </c>
      <c r="D42" s="75"/>
      <c r="E42" s="76"/>
      <c r="F42" s="77"/>
      <c r="G42" s="75"/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ht="15.45" x14ac:dyDescent="0.4">
      <c r="A43" s="70" t="s">
        <v>229</v>
      </c>
      <c r="B43" s="53" t="s">
        <v>89</v>
      </c>
      <c r="C43" s="75" t="s">
        <v>173</v>
      </c>
      <c r="D43" s="75"/>
      <c r="E43" s="76"/>
      <c r="F43" s="77"/>
      <c r="G43" s="75"/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ht="15.45" x14ac:dyDescent="0.4">
      <c r="A44" s="53" t="s">
        <v>190</v>
      </c>
      <c r="B44" s="84" t="s">
        <v>191</v>
      </c>
      <c r="C44" s="122" t="s">
        <v>173</v>
      </c>
      <c r="D44" s="75"/>
      <c r="E44" s="76"/>
      <c r="F44" s="77"/>
      <c r="G44" s="75"/>
      <c r="H44" s="76"/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ht="15.45" x14ac:dyDescent="0.4">
      <c r="A45" s="70" t="s">
        <v>186</v>
      </c>
      <c r="B45" s="53" t="s">
        <v>187</v>
      </c>
      <c r="C45" s="75" t="s">
        <v>173</v>
      </c>
      <c r="D45" s="75"/>
      <c r="E45" s="76"/>
      <c r="F45" s="77"/>
      <c r="G45" s="75"/>
      <c r="H45" s="76"/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ht="15.45" x14ac:dyDescent="0.4">
      <c r="A46" s="70" t="s">
        <v>221</v>
      </c>
      <c r="B46" s="53" t="s">
        <v>88</v>
      </c>
      <c r="C46" s="81" t="s">
        <v>173</v>
      </c>
      <c r="D46" s="81"/>
      <c r="E46" s="82"/>
      <c r="F46" s="77"/>
      <c r="G46" s="75"/>
      <c r="H46" s="76"/>
      <c r="I46" s="79"/>
      <c r="J46" s="78"/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ht="15.9" thickBot="1" x14ac:dyDescent="0.45">
      <c r="A47" s="70"/>
      <c r="B47" s="53"/>
      <c r="C47" s="75"/>
      <c r="D47" s="75"/>
      <c r="E47" s="76"/>
      <c r="F47" s="77"/>
      <c r="G47" s="75"/>
      <c r="H47" s="76"/>
      <c r="I47" s="79"/>
      <c r="J47" s="78"/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ht="15.9" thickBot="1" x14ac:dyDescent="0.45">
      <c r="A48" s="47" t="s">
        <v>64</v>
      </c>
      <c r="B48" s="48">
        <f>COUNTIF(A5:A47,"*")</f>
        <v>42</v>
      </c>
      <c r="C48" s="75"/>
      <c r="D48" s="75"/>
      <c r="E48" s="76"/>
      <c r="F48" s="77"/>
      <c r="G48" s="75"/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ht="15.9" thickBot="1" x14ac:dyDescent="0.45">
      <c r="A49" s="133" t="s">
        <v>17</v>
      </c>
      <c r="B49" s="134"/>
      <c r="C49" s="75"/>
      <c r="D49" s="75"/>
      <c r="E49" s="76"/>
      <c r="F49" s="77"/>
      <c r="G49" s="75"/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ht="19.75" x14ac:dyDescent="0.4">
      <c r="A50" s="49" t="s">
        <v>16</v>
      </c>
      <c r="B50" s="50">
        <f>COUNTIF(C5:C55,"P")</f>
        <v>36</v>
      </c>
      <c r="C50" s="75"/>
      <c r="D50" s="75"/>
      <c r="E50" s="76"/>
      <c r="F50" s="77"/>
      <c r="G50" s="75"/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ht="19.75" x14ac:dyDescent="0.4">
      <c r="A51" s="22" t="s">
        <v>13</v>
      </c>
      <c r="B51" s="24">
        <f>ROUNDUP(B48*(1/2),0)</f>
        <v>21</v>
      </c>
      <c r="C51" s="75"/>
      <c r="D51" s="75"/>
      <c r="E51" s="76"/>
      <c r="F51" s="77"/>
      <c r="G51" s="75"/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19.75" x14ac:dyDescent="0.4">
      <c r="A52" s="22" t="s">
        <v>14</v>
      </c>
      <c r="B52" s="24">
        <f>ROUNDDOWN(B50/2,0)+1</f>
        <v>19</v>
      </c>
      <c r="C52" s="122"/>
      <c r="D52" s="75"/>
      <c r="E52" s="76"/>
      <c r="F52" s="77"/>
      <c r="G52" s="75"/>
      <c r="H52" s="76"/>
      <c r="I52" s="79"/>
      <c r="J52" s="78"/>
      <c r="K52" s="76"/>
      <c r="L52" s="77"/>
      <c r="M52" s="75"/>
      <c r="N52" s="76"/>
      <c r="O52" s="79"/>
      <c r="P52" s="78"/>
      <c r="Q52" s="76"/>
      <c r="R52" s="77"/>
      <c r="S52" s="75"/>
      <c r="T52" s="76"/>
      <c r="U52" s="77"/>
    </row>
    <row r="53" spans="1:21" ht="19.75" x14ac:dyDescent="0.4">
      <c r="A53" s="35" t="s">
        <v>15</v>
      </c>
      <c r="B53" s="36">
        <f>ROUNDUP(B50*2/3,0)</f>
        <v>24</v>
      </c>
      <c r="C53" s="75"/>
      <c r="D53" s="75"/>
      <c r="E53" s="76"/>
      <c r="F53" s="77"/>
      <c r="G53" s="75"/>
      <c r="H53" s="76"/>
      <c r="I53" s="79"/>
      <c r="J53" s="78"/>
      <c r="K53" s="76"/>
      <c r="L53" s="77"/>
      <c r="M53" s="75"/>
      <c r="N53" s="76"/>
      <c r="O53" s="79"/>
      <c r="P53" s="78"/>
      <c r="Q53" s="76"/>
      <c r="R53" s="77"/>
      <c r="S53" s="75"/>
      <c r="T53" s="76"/>
      <c r="U53" s="77"/>
    </row>
    <row r="54" spans="1:21" ht="20.149999999999999" thickBot="1" x14ac:dyDescent="0.45">
      <c r="A54" s="35" t="s">
        <v>67</v>
      </c>
      <c r="B54" s="36">
        <f>ROUNDUP(B48*2/3,0)</f>
        <v>28</v>
      </c>
      <c r="C54" s="81"/>
      <c r="D54" s="81"/>
      <c r="E54" s="82"/>
      <c r="F54" s="77"/>
      <c r="G54" s="75"/>
      <c r="H54" s="76"/>
      <c r="I54" s="79"/>
      <c r="J54" s="78"/>
      <c r="K54" s="76"/>
      <c r="L54" s="77"/>
      <c r="M54" s="75"/>
      <c r="N54" s="76"/>
      <c r="O54" s="79"/>
      <c r="P54" s="78"/>
      <c r="Q54" s="76"/>
      <c r="R54" s="77"/>
      <c r="S54" s="75"/>
      <c r="T54" s="76"/>
      <c r="U54" s="77"/>
    </row>
    <row r="55" spans="1:21" ht="15.9" thickBot="1" x14ac:dyDescent="0.45">
      <c r="A55" s="37" t="s">
        <v>26</v>
      </c>
      <c r="B55" s="131">
        <f>ROUNDUP(B50*0.25,0)</f>
        <v>9</v>
      </c>
      <c r="C55" s="64"/>
      <c r="D55" s="64"/>
      <c r="E55" s="61"/>
      <c r="F55" s="62"/>
      <c r="G55" s="64"/>
      <c r="H55" s="61"/>
      <c r="I55" s="63"/>
      <c r="J55" s="60"/>
      <c r="K55" s="61"/>
      <c r="L55" s="62"/>
      <c r="M55" s="64"/>
      <c r="N55" s="61"/>
      <c r="O55" s="63"/>
      <c r="P55" s="60"/>
      <c r="Q55" s="61"/>
      <c r="R55" s="62"/>
      <c r="S55" s="64"/>
      <c r="T55" s="61"/>
      <c r="U55" s="62"/>
    </row>
    <row r="56" spans="1:21" ht="15.45" x14ac:dyDescent="0.4">
      <c r="A56" s="40" t="s">
        <v>119</v>
      </c>
      <c r="B56" s="86">
        <f>ROUNDUP(B48*1/3,0)</f>
        <v>14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</row>
    <row r="57" spans="1:21" ht="15.45" x14ac:dyDescent="0.4">
      <c r="A57" s="40" t="s">
        <v>62</v>
      </c>
      <c r="B57" s="45">
        <f>COUNTIF(C5:C55,"E")</f>
        <v>2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1"/>
    </row>
    <row r="58" spans="1:21" ht="15.9" thickBot="1" x14ac:dyDescent="0.45">
      <c r="A58" s="41" t="s">
        <v>63</v>
      </c>
      <c r="B58" s="43">
        <f>COUNTIF(C5:C55,"U")</f>
        <v>4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1"/>
    </row>
    <row r="59" spans="1:21" ht="15.9" thickBot="1" x14ac:dyDescent="0.45">
      <c r="A59" s="4"/>
      <c r="B59" s="4"/>
      <c r="C59" s="48">
        <f>COUNTIF(A5:A36,"*")</f>
        <v>32</v>
      </c>
      <c r="D59" s="48">
        <f>COUNTIF(D5:D55,"P")</f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9" thickBot="1" x14ac:dyDescent="0.45">
      <c r="A60" s="4"/>
      <c r="B60" s="4"/>
      <c r="C60" s="134"/>
      <c r="D60" s="134"/>
      <c r="E60" s="135"/>
      <c r="F60" s="228" t="s">
        <v>18</v>
      </c>
      <c r="G60" s="226"/>
      <c r="H60" s="227"/>
      <c r="I60" s="228" t="s">
        <v>22</v>
      </c>
      <c r="J60" s="226"/>
      <c r="K60" s="227"/>
      <c r="L60" s="228" t="s">
        <v>23</v>
      </c>
      <c r="M60" s="226"/>
      <c r="N60" s="227"/>
      <c r="O60" s="228" t="s">
        <v>24</v>
      </c>
      <c r="P60" s="226"/>
      <c r="Q60" s="227"/>
      <c r="R60" s="228" t="s">
        <v>25</v>
      </c>
      <c r="S60" s="226"/>
      <c r="T60" s="227"/>
      <c r="U60" s="1"/>
    </row>
    <row r="61" spans="1:21" ht="19.75" x14ac:dyDescent="0.4">
      <c r="A61" s="1"/>
      <c r="B61" s="4"/>
      <c r="C61" s="50">
        <f>COUNTIF(D5:D55,"P")</f>
        <v>0</v>
      </c>
      <c r="D61" s="50">
        <f>COUNTIF(E5:E55,"*")</f>
        <v>0</v>
      </c>
      <c r="E61" s="51">
        <f>COUNTIF(F5:F55,"*")</f>
        <v>0</v>
      </c>
      <c r="F61" s="217" t="s">
        <v>0</v>
      </c>
      <c r="G61" s="218"/>
      <c r="H61" s="26">
        <f>COUNTIF(G5:G55,"*")</f>
        <v>0</v>
      </c>
      <c r="I61" s="219" t="s">
        <v>0</v>
      </c>
      <c r="J61" s="218"/>
      <c r="K61" s="26">
        <f>COUNTIF(J5:J55,"*")</f>
        <v>0</v>
      </c>
      <c r="L61" s="219" t="s">
        <v>0</v>
      </c>
      <c r="M61" s="218"/>
      <c r="N61" s="26">
        <f>COUNTIF(M5:M55,"*")</f>
        <v>1</v>
      </c>
      <c r="O61" s="219" t="s">
        <v>0</v>
      </c>
      <c r="P61" s="218"/>
      <c r="Q61" s="26">
        <f>COUNTIF(P5:P55,"*")</f>
        <v>0</v>
      </c>
      <c r="R61" s="219" t="s">
        <v>0</v>
      </c>
      <c r="S61" s="218"/>
      <c r="T61" s="26">
        <f>COUNTIF(S5:S55,"*")</f>
        <v>0</v>
      </c>
      <c r="U61" s="1"/>
    </row>
    <row r="62" spans="1:21" ht="19.75" x14ac:dyDescent="0.4">
      <c r="C62" s="24">
        <f>ROUNDUP(B48*(1/2),0)</f>
        <v>21</v>
      </c>
      <c r="D62" s="24">
        <f t="shared" ref="D62:E62" si="0">ROUNDUP(D61*(1/3),0)</f>
        <v>0</v>
      </c>
      <c r="E62" s="38">
        <f t="shared" si="0"/>
        <v>0</v>
      </c>
      <c r="F62" s="220" t="s">
        <v>1</v>
      </c>
      <c r="G62" s="221"/>
      <c r="H62" s="27">
        <f>COUNTIF(H5:H55,"*")</f>
        <v>0</v>
      </c>
      <c r="I62" s="222" t="s">
        <v>1</v>
      </c>
      <c r="J62" s="221"/>
      <c r="K62" s="27">
        <f>COUNTIF(K5:K55,"*")</f>
        <v>0</v>
      </c>
      <c r="L62" s="222" t="s">
        <v>1</v>
      </c>
      <c r="M62" s="221"/>
      <c r="N62" s="27">
        <f>COUNTIF(N5:N55,"*")</f>
        <v>0</v>
      </c>
      <c r="O62" s="222" t="s">
        <v>1</v>
      </c>
      <c r="P62" s="221"/>
      <c r="Q62" s="27">
        <f>COUNTIF(Q5:Q55,"*")</f>
        <v>0</v>
      </c>
      <c r="R62" s="222" t="s">
        <v>1</v>
      </c>
      <c r="S62" s="221"/>
      <c r="T62" s="27">
        <f>COUNTIF(T5:T55,"*")</f>
        <v>0</v>
      </c>
      <c r="U62" s="1"/>
    </row>
    <row r="63" spans="1:21" ht="20.149999999999999" thickBot="1" x14ac:dyDescent="0.45">
      <c r="C63" s="24">
        <f>ROUNDDOWN(C61/2,0)+1</f>
        <v>1</v>
      </c>
      <c r="D63" s="24">
        <f>ROUNDDOWN(D61/2,0)+1</f>
        <v>1</v>
      </c>
      <c r="E63" s="38">
        <f t="shared" ref="E63" si="1">ROUNDDOWN(E61/2,0)+1</f>
        <v>1</v>
      </c>
      <c r="F63" s="212" t="s">
        <v>2</v>
      </c>
      <c r="G63" s="213"/>
      <c r="H63" s="28">
        <f>COUNTIF(I5:I55,"*")</f>
        <v>0</v>
      </c>
      <c r="I63" s="214" t="s">
        <v>2</v>
      </c>
      <c r="J63" s="213"/>
      <c r="K63" s="28">
        <f>COUNTIF(L5:L55,"*")</f>
        <v>0</v>
      </c>
      <c r="L63" s="214" t="s">
        <v>2</v>
      </c>
      <c r="M63" s="213"/>
      <c r="N63" s="28">
        <f>COUNTIF(O5:O55,"*")</f>
        <v>0</v>
      </c>
      <c r="O63" s="214" t="s">
        <v>2</v>
      </c>
      <c r="P63" s="213"/>
      <c r="Q63" s="28">
        <f>COUNTIF(R5:R55,"*")</f>
        <v>0</v>
      </c>
      <c r="R63" s="214" t="s">
        <v>2</v>
      </c>
      <c r="S63" s="213"/>
      <c r="T63" s="28">
        <f>COUNTIF(U5:U55,"*")</f>
        <v>0</v>
      </c>
      <c r="U63" s="1"/>
    </row>
    <row r="64" spans="1:21" ht="20.149999999999999" thickBot="1" x14ac:dyDescent="0.45">
      <c r="C64" s="36">
        <f t="shared" ref="C64:E64" si="2">ROUNDUP(C61*2/3,0)</f>
        <v>0</v>
      </c>
      <c r="D64" s="36">
        <f t="shared" si="2"/>
        <v>0</v>
      </c>
      <c r="E64" s="83">
        <f t="shared" si="2"/>
        <v>0</v>
      </c>
      <c r="F64" s="215" t="s">
        <v>19</v>
      </c>
      <c r="G64" s="216"/>
      <c r="H64" s="29" t="str">
        <f>IF(H61&gt;H62,"PASS","FAIL")</f>
        <v>FAIL</v>
      </c>
      <c r="I64" s="215" t="s">
        <v>19</v>
      </c>
      <c r="J64" s="216"/>
      <c r="K64" s="29" t="str">
        <f>IF(K61&gt;K62,"PASS","FAIL")</f>
        <v>FAIL</v>
      </c>
      <c r="L64" s="215" t="s">
        <v>19</v>
      </c>
      <c r="M64" s="216"/>
      <c r="N64" s="29" t="str">
        <f>IF(N61&gt;N62,"PASS","FAIL")</f>
        <v>PASS</v>
      </c>
      <c r="O64" s="215" t="s">
        <v>19</v>
      </c>
      <c r="P64" s="216"/>
      <c r="Q64" s="29" t="str">
        <f>IF(Q61&gt;Q62,"PASS","FAIL")</f>
        <v>FAIL</v>
      </c>
      <c r="R64" s="215" t="s">
        <v>19</v>
      </c>
      <c r="S64" s="216"/>
      <c r="T64" s="29" t="str">
        <f>IF(T61&gt;T62,"PASS","FAIL")</f>
        <v>FAIL</v>
      </c>
      <c r="U64" s="1"/>
    </row>
    <row r="65" spans="3:21" ht="20.149999999999999" thickBot="1" x14ac:dyDescent="0.45">
      <c r="C65" s="36">
        <f>ROUNDUP(C59*2/3,0)</f>
        <v>22</v>
      </c>
      <c r="D65" s="36">
        <f t="shared" ref="D65:E65" si="3">ROUNDUP(D59*2/3,0)</f>
        <v>0</v>
      </c>
      <c r="E65" s="83">
        <f t="shared" si="3"/>
        <v>0</v>
      </c>
      <c r="F65" s="223" t="s">
        <v>21</v>
      </c>
      <c r="G65" s="224"/>
      <c r="H65" s="225"/>
      <c r="I65" s="223" t="s">
        <v>21</v>
      </c>
      <c r="J65" s="224"/>
      <c r="K65" s="225"/>
      <c r="L65" s="223" t="s">
        <v>21</v>
      </c>
      <c r="M65" s="224"/>
      <c r="N65" s="225"/>
      <c r="O65" s="223" t="s">
        <v>21</v>
      </c>
      <c r="P65" s="224"/>
      <c r="Q65" s="225"/>
      <c r="R65" s="223" t="s">
        <v>21</v>
      </c>
      <c r="S65" s="224"/>
      <c r="T65" s="225"/>
      <c r="U65" s="1"/>
    </row>
    <row r="66" spans="3:21" ht="15.9" thickBot="1" x14ac:dyDescent="0.45">
      <c r="C66" s="131">
        <f t="shared" ref="C66:E67" si="4">ROUNDUP(C61*0.25,0)</f>
        <v>0</v>
      </c>
      <c r="D66" s="131">
        <f t="shared" si="4"/>
        <v>0</v>
      </c>
      <c r="E66" s="132">
        <f t="shared" si="4"/>
        <v>0</v>
      </c>
      <c r="F66" s="226" t="s">
        <v>20</v>
      </c>
      <c r="G66" s="226"/>
      <c r="H66" s="227"/>
      <c r="I66" s="228" t="s">
        <v>20</v>
      </c>
      <c r="J66" s="226"/>
      <c r="K66" s="227"/>
      <c r="L66" s="228" t="s">
        <v>20</v>
      </c>
      <c r="M66" s="226"/>
      <c r="N66" s="227"/>
      <c r="O66" s="228" t="s">
        <v>20</v>
      </c>
      <c r="P66" s="226"/>
      <c r="Q66" s="227"/>
      <c r="R66" s="228" t="s">
        <v>20</v>
      </c>
      <c r="S66" s="226"/>
      <c r="T66" s="227"/>
      <c r="U66" s="1"/>
    </row>
    <row r="67" spans="3:21" ht="15.45" x14ac:dyDescent="0.4">
      <c r="C67" s="86">
        <f t="shared" si="4"/>
        <v>6</v>
      </c>
      <c r="D67" s="86">
        <f t="shared" si="4"/>
        <v>0</v>
      </c>
      <c r="E67" s="87">
        <f t="shared" si="4"/>
        <v>0</v>
      </c>
      <c r="F67" s="217" t="s">
        <v>0</v>
      </c>
      <c r="G67" s="218"/>
      <c r="H67" s="26">
        <f>COUNTIF(G5:G55,"*")</f>
        <v>0</v>
      </c>
      <c r="I67" s="219" t="s">
        <v>0</v>
      </c>
      <c r="J67" s="218"/>
      <c r="K67" s="26">
        <f>COUNTIF(J5:J55,"*")</f>
        <v>0</v>
      </c>
      <c r="L67" s="219" t="s">
        <v>0</v>
      </c>
      <c r="M67" s="218"/>
      <c r="N67" s="26">
        <f>COUNTIF(M5:M55,"*")</f>
        <v>1</v>
      </c>
      <c r="O67" s="219" t="s">
        <v>0</v>
      </c>
      <c r="P67" s="218"/>
      <c r="Q67" s="26">
        <f>COUNTIF(P5:P55,"*")</f>
        <v>0</v>
      </c>
      <c r="R67" s="219" t="s">
        <v>0</v>
      </c>
      <c r="S67" s="218"/>
      <c r="T67" s="26">
        <f>COUNTIF(S5:S55,"*")</f>
        <v>0</v>
      </c>
      <c r="U67" s="1"/>
    </row>
    <row r="68" spans="3:21" ht="15.45" x14ac:dyDescent="0.4">
      <c r="C68" s="45">
        <f>COUNTIF(D5:D58,"E")</f>
        <v>0</v>
      </c>
      <c r="D68" s="45">
        <f>COUNTIF(E5:E58,"E")</f>
        <v>0</v>
      </c>
      <c r="E68" s="44">
        <f>COUNTIF(F5:F58,"E")</f>
        <v>0</v>
      </c>
      <c r="F68" s="220" t="s">
        <v>1</v>
      </c>
      <c r="G68" s="221"/>
      <c r="H68" s="27">
        <f>COUNTIF(H5:H55,"*")</f>
        <v>0</v>
      </c>
      <c r="I68" s="222" t="s">
        <v>1</v>
      </c>
      <c r="J68" s="221"/>
      <c r="K68" s="27">
        <f>COUNTIF(K5:K55,"*")</f>
        <v>0</v>
      </c>
      <c r="L68" s="222" t="s">
        <v>1</v>
      </c>
      <c r="M68" s="221"/>
      <c r="N68" s="27">
        <f>COUNTIF(N5:N55,"*")</f>
        <v>0</v>
      </c>
      <c r="O68" s="222" t="s">
        <v>1</v>
      </c>
      <c r="P68" s="221"/>
      <c r="Q68" s="27">
        <f>COUNTIF(Q5:Q55,"*")</f>
        <v>0</v>
      </c>
      <c r="R68" s="222" t="s">
        <v>1</v>
      </c>
      <c r="S68" s="221"/>
      <c r="T68" s="27">
        <f>COUNTIF(T5:T55,"*")</f>
        <v>0</v>
      </c>
      <c r="U68" s="1"/>
    </row>
    <row r="69" spans="3:21" ht="15.9" thickBot="1" x14ac:dyDescent="0.45">
      <c r="C69" s="43">
        <f>COUNTIF(D5:D59,"U")</f>
        <v>0</v>
      </c>
      <c r="D69" s="43">
        <f>COUNTIF(E5:E59,"U")</f>
        <v>0</v>
      </c>
      <c r="E69" s="42">
        <f>COUNTIF(F5:F59,"U")</f>
        <v>0</v>
      </c>
      <c r="F69" s="212" t="s">
        <v>2</v>
      </c>
      <c r="G69" s="213"/>
      <c r="H69" s="28">
        <f>COUNTIF(I5:I55,"*")</f>
        <v>0</v>
      </c>
      <c r="I69" s="214" t="s">
        <v>2</v>
      </c>
      <c r="J69" s="213"/>
      <c r="K69" s="28">
        <f>COUNTIF(L5:L55,"*")</f>
        <v>0</v>
      </c>
      <c r="L69" s="214" t="s">
        <v>2</v>
      </c>
      <c r="M69" s="213"/>
      <c r="N69" s="28">
        <f>COUNTIF(O5:O55,"*")</f>
        <v>0</v>
      </c>
      <c r="O69" s="214" t="s">
        <v>2</v>
      </c>
      <c r="P69" s="213"/>
      <c r="Q69" s="28">
        <f>COUNTIF(R5:R55,"*")</f>
        <v>0</v>
      </c>
      <c r="R69" s="214" t="s">
        <v>2</v>
      </c>
      <c r="S69" s="213"/>
      <c r="T69" s="28">
        <f>COUNTIF(U5:U55,"*")</f>
        <v>0</v>
      </c>
      <c r="U69" s="1"/>
    </row>
    <row r="70" spans="3:21" ht="15.9" thickBot="1" x14ac:dyDescent="0.45">
      <c r="C70" s="4"/>
      <c r="D70" s="4"/>
      <c r="E70" s="1"/>
      <c r="F70" s="215" t="s">
        <v>19</v>
      </c>
      <c r="G70" s="216"/>
      <c r="H70" s="29" t="str">
        <f>IF(H67&gt;=((H67+H68)*(2/3)),"PASS","FAIL")</f>
        <v>PASS</v>
      </c>
      <c r="I70" s="215" t="s">
        <v>19</v>
      </c>
      <c r="J70" s="216"/>
      <c r="K70" s="29" t="str">
        <f>IF(K67&gt;=((K67+K68)*(2/3)),"PASS","FAIL")</f>
        <v>PASS</v>
      </c>
      <c r="L70" s="215" t="s">
        <v>19</v>
      </c>
      <c r="M70" s="216"/>
      <c r="N70" s="29" t="str">
        <f>IF(N67&gt;=((N67+N68)*(2/3)),"PASS","FAIL")</f>
        <v>PASS</v>
      </c>
      <c r="O70" s="215" t="s">
        <v>19</v>
      </c>
      <c r="P70" s="216"/>
      <c r="Q70" s="29" t="str">
        <f>IF(Q67&gt;=((Q67+Q68)*(2/3)),"PASS","FAIL")</f>
        <v>PASS</v>
      </c>
      <c r="R70" s="215" t="s">
        <v>19</v>
      </c>
      <c r="S70" s="216"/>
      <c r="T70" s="29" t="str">
        <f>IF(T67&gt;=((T67+T68)*(2/3)),"PASS","FAIL")</f>
        <v>PASS</v>
      </c>
      <c r="U70" s="1"/>
    </row>
  </sheetData>
  <mergeCells count="64">
    <mergeCell ref="R60:T60"/>
    <mergeCell ref="B1:L1"/>
    <mergeCell ref="C2:F3"/>
    <mergeCell ref="G2:U2"/>
    <mergeCell ref="G3:I3"/>
    <mergeCell ref="J3:L3"/>
    <mergeCell ref="M3:O3"/>
    <mergeCell ref="P3:R3"/>
    <mergeCell ref="S3:U3"/>
    <mergeCell ref="A4:B4"/>
    <mergeCell ref="F60:H60"/>
    <mergeCell ref="I60:K60"/>
    <mergeCell ref="L60:N60"/>
    <mergeCell ref="O60:Q60"/>
    <mergeCell ref="F62:G62"/>
    <mergeCell ref="I62:J62"/>
    <mergeCell ref="L62:M62"/>
    <mergeCell ref="O62:P62"/>
    <mergeCell ref="R62:S62"/>
    <mergeCell ref="F61:G61"/>
    <mergeCell ref="I61:J61"/>
    <mergeCell ref="L61:M61"/>
    <mergeCell ref="O61:P61"/>
    <mergeCell ref="R61:S61"/>
    <mergeCell ref="F64:G64"/>
    <mergeCell ref="I64:J64"/>
    <mergeCell ref="L64:M64"/>
    <mergeCell ref="O64:P64"/>
    <mergeCell ref="R64:S64"/>
    <mergeCell ref="F63:G63"/>
    <mergeCell ref="I63:J63"/>
    <mergeCell ref="L63:M63"/>
    <mergeCell ref="O63:P63"/>
    <mergeCell ref="R63:S63"/>
    <mergeCell ref="F66:H66"/>
    <mergeCell ref="I66:K66"/>
    <mergeCell ref="L66:N66"/>
    <mergeCell ref="O66:Q66"/>
    <mergeCell ref="R66:T66"/>
    <mergeCell ref="F65:H65"/>
    <mergeCell ref="I65:K65"/>
    <mergeCell ref="L65:N65"/>
    <mergeCell ref="O65:Q65"/>
    <mergeCell ref="R65:T65"/>
    <mergeCell ref="F68:G68"/>
    <mergeCell ref="I68:J68"/>
    <mergeCell ref="L68:M68"/>
    <mergeCell ref="O68:P68"/>
    <mergeCell ref="R68:S68"/>
    <mergeCell ref="F67:G67"/>
    <mergeCell ref="I67:J67"/>
    <mergeCell ref="L67:M67"/>
    <mergeCell ref="O67:P67"/>
    <mergeCell ref="R67:S67"/>
    <mergeCell ref="F70:G70"/>
    <mergeCell ref="I70:J70"/>
    <mergeCell ref="L70:M70"/>
    <mergeCell ref="O70:P70"/>
    <mergeCell ref="R70:S70"/>
    <mergeCell ref="F69:G69"/>
    <mergeCell ref="I69:J69"/>
    <mergeCell ref="L69:M69"/>
    <mergeCell ref="O69:P69"/>
    <mergeCell ref="R69:S69"/>
  </mergeCells>
  <conditionalFormatting sqref="I5">
    <cfRule type="expression" dxfId="18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topLeftCell="A22" workbookViewId="0">
      <selection activeCell="C51" sqref="C51"/>
    </sheetView>
  </sheetViews>
  <sheetFormatPr defaultColWidth="11.07421875" defaultRowHeight="14.6" x14ac:dyDescent="0.4"/>
  <sheetData>
    <row r="1" spans="1:24" ht="22.75" thickBot="1" x14ac:dyDescent="0.55000000000000004">
      <c r="A1" s="1"/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1"/>
      <c r="N1" s="1"/>
      <c r="O1" s="1"/>
      <c r="P1" s="1"/>
      <c r="Q1" s="1"/>
      <c r="R1" s="1"/>
      <c r="S1" s="1"/>
      <c r="T1" s="1"/>
      <c r="U1" s="1"/>
    </row>
    <row r="2" spans="1:24" ht="15.9" thickBot="1" x14ac:dyDescent="0.45">
      <c r="A2" s="1"/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</row>
    <row r="3" spans="1:24" ht="15.9" thickBot="1" x14ac:dyDescent="0.45">
      <c r="A3" s="1"/>
      <c r="B3" s="2"/>
      <c r="C3" s="233"/>
      <c r="D3" s="234"/>
      <c r="E3" s="234"/>
      <c r="F3" s="235"/>
      <c r="G3" s="239" t="s">
        <v>167</v>
      </c>
      <c r="H3" s="239"/>
      <c r="I3" s="239"/>
      <c r="J3" s="239" t="s">
        <v>168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137" t="s">
        <v>245</v>
      </c>
      <c r="X3" s="138">
        <v>0.27361111111111108</v>
      </c>
    </row>
    <row r="4" spans="1:24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133" t="s">
        <v>0</v>
      </c>
      <c r="H4" s="134" t="s">
        <v>1</v>
      </c>
      <c r="I4" s="20" t="s">
        <v>2</v>
      </c>
      <c r="J4" s="133" t="s">
        <v>0</v>
      </c>
      <c r="K4" s="134" t="s">
        <v>1</v>
      </c>
      <c r="L4" s="20" t="s">
        <v>2</v>
      </c>
      <c r="M4" s="133" t="s">
        <v>0</v>
      </c>
      <c r="N4" s="134" t="s">
        <v>1</v>
      </c>
      <c r="O4" s="135" t="s">
        <v>2</v>
      </c>
      <c r="P4" s="21" t="s">
        <v>0</v>
      </c>
      <c r="Q4" s="134" t="s">
        <v>1</v>
      </c>
      <c r="R4" s="20" t="s">
        <v>2</v>
      </c>
      <c r="S4" s="133" t="s">
        <v>0</v>
      </c>
      <c r="T4" s="134" t="s">
        <v>1</v>
      </c>
      <c r="U4" s="135" t="s">
        <v>2</v>
      </c>
      <c r="W4" s="136" t="s">
        <v>246</v>
      </c>
    </row>
    <row r="5" spans="1:24" ht="15.45" x14ac:dyDescent="0.4">
      <c r="A5" s="71" t="s">
        <v>146</v>
      </c>
      <c r="B5" s="72" t="s">
        <v>147</v>
      </c>
      <c r="C5" s="68" t="s">
        <v>74</v>
      </c>
      <c r="D5" s="68"/>
      <c r="E5" s="57"/>
      <c r="F5" s="19"/>
      <c r="G5" s="17"/>
      <c r="H5" s="18"/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</row>
    <row r="6" spans="1:24" ht="15.45" x14ac:dyDescent="0.4">
      <c r="A6" s="71" t="s">
        <v>222</v>
      </c>
      <c r="B6" s="72" t="s">
        <v>223</v>
      </c>
      <c r="C6" s="69" t="s">
        <v>74</v>
      </c>
      <c r="D6" s="69"/>
      <c r="E6" s="6"/>
      <c r="F6" s="7"/>
      <c r="G6" s="8"/>
      <c r="H6" s="9"/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</row>
    <row r="7" spans="1:24" ht="15.45" x14ac:dyDescent="0.4">
      <c r="A7" s="71" t="s">
        <v>215</v>
      </c>
      <c r="B7" s="72" t="s">
        <v>216</v>
      </c>
      <c r="C7" s="69" t="s">
        <v>76</v>
      </c>
      <c r="D7" s="69"/>
      <c r="E7" s="6"/>
      <c r="F7" s="7"/>
      <c r="G7" s="8"/>
      <c r="H7" s="9"/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ht="15.45" x14ac:dyDescent="0.4">
      <c r="A8" s="71" t="s">
        <v>235</v>
      </c>
      <c r="B8" s="72" t="s">
        <v>236</v>
      </c>
      <c r="C8" s="10" t="s">
        <v>74</v>
      </c>
      <c r="D8" s="10"/>
      <c r="E8" s="9"/>
      <c r="F8" s="7"/>
      <c r="G8" s="8"/>
      <c r="H8" s="9"/>
      <c r="I8" s="16"/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ht="15.45" x14ac:dyDescent="0.4">
      <c r="A9" s="71" t="s">
        <v>178</v>
      </c>
      <c r="B9" s="72" t="s">
        <v>179</v>
      </c>
      <c r="C9" s="69" t="s">
        <v>74</v>
      </c>
      <c r="D9" s="69"/>
      <c r="E9" s="6"/>
      <c r="F9" s="7"/>
      <c r="G9" s="8"/>
      <c r="H9" s="9"/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4" ht="15.45" x14ac:dyDescent="0.4">
      <c r="A10" s="71" t="s">
        <v>155</v>
      </c>
      <c r="B10" s="72" t="s">
        <v>92</v>
      </c>
      <c r="C10" s="69" t="s">
        <v>74</v>
      </c>
      <c r="D10" s="69"/>
      <c r="E10" s="6"/>
      <c r="F10" s="7"/>
      <c r="G10" s="8"/>
      <c r="H10" s="9"/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ht="15.45" x14ac:dyDescent="0.4">
      <c r="A11" s="71" t="s">
        <v>212</v>
      </c>
      <c r="B11" s="72" t="s">
        <v>213</v>
      </c>
      <c r="C11" s="69" t="s">
        <v>74</v>
      </c>
      <c r="D11" s="69"/>
      <c r="E11" s="6"/>
      <c r="F11" s="7"/>
      <c r="G11" s="8"/>
      <c r="H11" s="9"/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ht="15.45" x14ac:dyDescent="0.4">
      <c r="A12" s="71" t="s">
        <v>234</v>
      </c>
      <c r="B12" s="72" t="s">
        <v>127</v>
      </c>
      <c r="C12" s="69" t="s">
        <v>76</v>
      </c>
      <c r="D12" s="69"/>
      <c r="E12" s="6"/>
      <c r="F12" s="7"/>
      <c r="G12" s="8"/>
      <c r="H12" s="9"/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ht="15.45" x14ac:dyDescent="0.4">
      <c r="A13" s="71" t="s">
        <v>210</v>
      </c>
      <c r="B13" s="72" t="s">
        <v>211</v>
      </c>
      <c r="C13" s="69" t="s">
        <v>74</v>
      </c>
      <c r="D13" s="69"/>
      <c r="E13" s="6"/>
      <c r="F13" s="7"/>
      <c r="G13" s="8"/>
      <c r="H13" s="9"/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ht="15.45" x14ac:dyDescent="0.4">
      <c r="A14" s="71" t="s">
        <v>148</v>
      </c>
      <c r="B14" s="72" t="s">
        <v>149</v>
      </c>
      <c r="C14" s="69" t="s">
        <v>74</v>
      </c>
      <c r="D14" s="69"/>
      <c r="E14" s="6"/>
      <c r="F14" s="7"/>
      <c r="G14" s="8"/>
      <c r="H14" s="9"/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ht="15.45" x14ac:dyDescent="0.4">
      <c r="A15" s="71" t="s">
        <v>111</v>
      </c>
      <c r="B15" s="72" t="s">
        <v>177</v>
      </c>
      <c r="C15" s="69" t="s">
        <v>173</v>
      </c>
      <c r="D15" s="69"/>
      <c r="E15" s="6"/>
      <c r="F15" s="7"/>
      <c r="G15" s="8"/>
      <c r="H15" s="9"/>
      <c r="I15" s="16"/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ht="15.45" x14ac:dyDescent="0.4">
      <c r="A16" s="71" t="s">
        <v>101</v>
      </c>
      <c r="B16" s="72" t="s">
        <v>102</v>
      </c>
      <c r="C16" s="69" t="s">
        <v>75</v>
      </c>
      <c r="D16" s="69"/>
      <c r="E16" s="6"/>
      <c r="F16" s="7"/>
      <c r="G16" s="8"/>
      <c r="H16" s="9"/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ht="15.45" x14ac:dyDescent="0.4">
      <c r="A17" s="71" t="s">
        <v>86</v>
      </c>
      <c r="B17" s="72" t="s">
        <v>78</v>
      </c>
      <c r="C17" s="69" t="s">
        <v>74</v>
      </c>
      <c r="D17" s="69"/>
      <c r="E17" s="6"/>
      <c r="F17" s="7"/>
      <c r="G17" s="8"/>
      <c r="H17" s="9"/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ht="15.45" x14ac:dyDescent="0.4">
      <c r="A18" s="71" t="s">
        <v>237</v>
      </c>
      <c r="B18" s="72" t="s">
        <v>238</v>
      </c>
      <c r="C18" s="69" t="s">
        <v>74</v>
      </c>
      <c r="D18" s="69"/>
      <c r="E18" s="6"/>
      <c r="F18" s="7"/>
      <c r="G18" s="8"/>
      <c r="H18" s="9"/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ht="15.45" x14ac:dyDescent="0.4">
      <c r="A19" s="71" t="s">
        <v>241</v>
      </c>
      <c r="B19" s="72" t="s">
        <v>242</v>
      </c>
      <c r="C19" s="10" t="s">
        <v>74</v>
      </c>
      <c r="D19" s="10"/>
      <c r="E19" s="9"/>
      <c r="F19" s="7"/>
      <c r="G19" s="8"/>
      <c r="H19" s="9"/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ht="15.45" x14ac:dyDescent="0.4">
      <c r="A20" s="118" t="s">
        <v>188</v>
      </c>
      <c r="B20" s="119" t="s">
        <v>214</v>
      </c>
      <c r="C20" s="10" t="s">
        <v>74</v>
      </c>
      <c r="D20" s="10"/>
      <c r="E20" s="9"/>
      <c r="F20" s="7"/>
      <c r="G20" s="8"/>
      <c r="H20" s="9"/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ht="15.45" x14ac:dyDescent="0.4">
      <c r="A21" s="118" t="s">
        <v>188</v>
      </c>
      <c r="B21" s="119" t="s">
        <v>189</v>
      </c>
      <c r="C21" s="69" t="s">
        <v>74</v>
      </c>
      <c r="D21" s="69"/>
      <c r="E21" s="6"/>
      <c r="F21" s="7"/>
      <c r="G21" s="8"/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ht="15.45" x14ac:dyDescent="0.4">
      <c r="A22" s="118" t="s">
        <v>194</v>
      </c>
      <c r="B22" s="119" t="s">
        <v>195</v>
      </c>
      <c r="C22" s="69" t="s">
        <v>74</v>
      </c>
      <c r="D22" s="69"/>
      <c r="E22" s="6"/>
      <c r="F22" s="7"/>
      <c r="G22" s="8"/>
      <c r="H22" s="9"/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ht="15.45" x14ac:dyDescent="0.4">
      <c r="A23" s="71" t="s">
        <v>117</v>
      </c>
      <c r="B23" s="72" t="s">
        <v>118</v>
      </c>
      <c r="C23" s="69" t="s">
        <v>74</v>
      </c>
      <c r="D23" s="69"/>
      <c r="E23" s="6"/>
      <c r="F23" s="7"/>
      <c r="G23" s="8"/>
      <c r="H23" s="9"/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ht="15.45" x14ac:dyDescent="0.4">
      <c r="A24" s="71" t="s">
        <v>82</v>
      </c>
      <c r="B24" s="72" t="s">
        <v>225</v>
      </c>
      <c r="C24" s="10" t="s">
        <v>74</v>
      </c>
      <c r="D24" s="10"/>
      <c r="E24" s="9"/>
      <c r="F24" s="7"/>
      <c r="G24" s="8"/>
      <c r="H24" s="9"/>
      <c r="I24" s="16"/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ht="15.45" x14ac:dyDescent="0.4">
      <c r="A25" s="147" t="s">
        <v>208</v>
      </c>
      <c r="B25" s="148" t="s">
        <v>209</v>
      </c>
      <c r="C25" s="149" t="s">
        <v>75</v>
      </c>
      <c r="D25" s="10"/>
      <c r="E25" s="9"/>
      <c r="F25" s="7"/>
      <c r="G25" s="8"/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ht="15.45" x14ac:dyDescent="0.4">
      <c r="A26" s="71" t="s">
        <v>232</v>
      </c>
      <c r="B26" s="72" t="s">
        <v>233</v>
      </c>
      <c r="C26" s="69" t="s">
        <v>74</v>
      </c>
      <c r="D26" s="69"/>
      <c r="E26" s="6"/>
      <c r="F26" s="7"/>
      <c r="G26" s="8"/>
      <c r="H26" s="9"/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ht="15.45" x14ac:dyDescent="0.4">
      <c r="A27" s="71" t="s">
        <v>113</v>
      </c>
      <c r="B27" s="72" t="s">
        <v>114</v>
      </c>
      <c r="C27" s="69" t="s">
        <v>74</v>
      </c>
      <c r="D27" s="69"/>
      <c r="E27" s="6"/>
      <c r="F27" s="7"/>
      <c r="G27" s="8"/>
      <c r="H27" s="9"/>
      <c r="I27" s="16"/>
      <c r="J27" s="8"/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ht="15.45" x14ac:dyDescent="0.4">
      <c r="A28" s="118" t="s">
        <v>205</v>
      </c>
      <c r="B28" s="119" t="s">
        <v>196</v>
      </c>
      <c r="C28" s="69" t="s">
        <v>74</v>
      </c>
      <c r="D28" s="69"/>
      <c r="E28" s="6"/>
      <c r="F28" s="7"/>
      <c r="G28" s="8"/>
      <c r="H28" s="9"/>
      <c r="I28" s="16"/>
      <c r="J28" s="8"/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ht="15.45" x14ac:dyDescent="0.4">
      <c r="A29" s="71" t="s">
        <v>231</v>
      </c>
      <c r="B29" s="72" t="s">
        <v>218</v>
      </c>
      <c r="C29" s="123" t="s">
        <v>74</v>
      </c>
      <c r="D29" s="10"/>
      <c r="E29" s="9"/>
      <c r="F29" s="7"/>
      <c r="G29" s="8"/>
      <c r="H29" s="9"/>
      <c r="I29" s="16"/>
      <c r="J29" s="8"/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ht="15.45" x14ac:dyDescent="0.4">
      <c r="A30" s="118" t="s">
        <v>199</v>
      </c>
      <c r="B30" s="119" t="s">
        <v>200</v>
      </c>
      <c r="C30" s="69" t="s">
        <v>74</v>
      </c>
      <c r="D30" s="69"/>
      <c r="E30" s="6"/>
      <c r="F30" s="7"/>
      <c r="G30" s="8"/>
      <c r="H30" s="9"/>
      <c r="I30" s="16"/>
      <c r="J30" s="8"/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ht="15.45" x14ac:dyDescent="0.4">
      <c r="A31" s="71" t="s">
        <v>137</v>
      </c>
      <c r="B31" s="72" t="s">
        <v>138</v>
      </c>
      <c r="C31" s="10" t="s">
        <v>74</v>
      </c>
      <c r="D31" s="10"/>
      <c r="E31" s="9"/>
      <c r="F31" s="7"/>
      <c r="G31" s="8"/>
      <c r="H31" s="9"/>
      <c r="I31" s="16"/>
      <c r="J31" s="8"/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ht="15.45" x14ac:dyDescent="0.4">
      <c r="A32" s="71" t="s">
        <v>156</v>
      </c>
      <c r="B32" s="72" t="s">
        <v>84</v>
      </c>
      <c r="C32" s="75" t="s">
        <v>74</v>
      </c>
      <c r="D32" s="75"/>
      <c r="E32" s="76"/>
      <c r="F32" s="77"/>
      <c r="G32" s="75"/>
      <c r="H32" s="76"/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ht="15.45" x14ac:dyDescent="0.4">
      <c r="A33" s="71" t="s">
        <v>197</v>
      </c>
      <c r="B33" s="72" t="s">
        <v>198</v>
      </c>
      <c r="C33" s="75" t="s">
        <v>74</v>
      </c>
      <c r="D33" s="75"/>
      <c r="E33" s="76"/>
      <c r="F33" s="77"/>
      <c r="G33" s="75"/>
      <c r="H33" s="76"/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ht="15.45" x14ac:dyDescent="0.4">
      <c r="A34" s="118" t="s">
        <v>203</v>
      </c>
      <c r="B34" s="119" t="s">
        <v>204</v>
      </c>
      <c r="C34" s="75" t="s">
        <v>74</v>
      </c>
      <c r="D34" s="75"/>
      <c r="E34" s="76"/>
      <c r="F34" s="77"/>
      <c r="G34" s="75"/>
      <c r="H34" s="76"/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ht="15.45" x14ac:dyDescent="0.4">
      <c r="A35" s="144" t="s">
        <v>125</v>
      </c>
      <c r="B35" s="145" t="s">
        <v>98</v>
      </c>
      <c r="C35" s="146" t="s">
        <v>75</v>
      </c>
      <c r="D35" s="75"/>
      <c r="E35" s="76"/>
      <c r="F35" s="77"/>
      <c r="G35" s="75"/>
      <c r="H35" s="76"/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ht="15.45" x14ac:dyDescent="0.4">
      <c r="A36" s="53" t="s">
        <v>201</v>
      </c>
      <c r="B36" s="84" t="s">
        <v>202</v>
      </c>
      <c r="C36" s="75" t="s">
        <v>74</v>
      </c>
      <c r="D36" s="75"/>
      <c r="E36" s="76"/>
      <c r="F36" s="77"/>
      <c r="G36" s="75"/>
      <c r="H36" s="76"/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ht="15.45" x14ac:dyDescent="0.4">
      <c r="A37" s="70" t="s">
        <v>239</v>
      </c>
      <c r="B37" s="53" t="s">
        <v>240</v>
      </c>
      <c r="C37" s="75" t="s">
        <v>74</v>
      </c>
      <c r="D37" s="75"/>
      <c r="E37" s="76"/>
      <c r="F37" s="77"/>
      <c r="G37" s="75"/>
      <c r="H37" s="76"/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ht="15.45" x14ac:dyDescent="0.4">
      <c r="A38" s="70" t="s">
        <v>144</v>
      </c>
      <c r="B38" s="53" t="s">
        <v>145</v>
      </c>
      <c r="C38" s="75" t="s">
        <v>76</v>
      </c>
      <c r="D38" s="75"/>
      <c r="E38" s="76"/>
      <c r="F38" s="77"/>
      <c r="G38" s="75"/>
      <c r="H38" s="76"/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ht="15.45" x14ac:dyDescent="0.4">
      <c r="A39" s="144" t="s">
        <v>219</v>
      </c>
      <c r="B39" s="145" t="s">
        <v>220</v>
      </c>
      <c r="C39" s="146" t="s">
        <v>75</v>
      </c>
      <c r="D39" s="75"/>
      <c r="E39" s="76"/>
      <c r="F39" s="77"/>
      <c r="G39" s="75"/>
      <c r="H39" s="76"/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ht="15.45" x14ac:dyDescent="0.4">
      <c r="A40" s="70" t="s">
        <v>227</v>
      </c>
      <c r="B40" s="53" t="s">
        <v>228</v>
      </c>
      <c r="C40" s="75" t="s">
        <v>74</v>
      </c>
      <c r="D40" s="75"/>
      <c r="E40" s="76"/>
      <c r="F40" s="77"/>
      <c r="G40" s="75"/>
      <c r="H40" s="76"/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ht="15.45" x14ac:dyDescent="0.4">
      <c r="A41" s="70" t="s">
        <v>229</v>
      </c>
      <c r="B41" s="53" t="s">
        <v>89</v>
      </c>
      <c r="C41" s="75" t="s">
        <v>74</v>
      </c>
      <c r="D41" s="75"/>
      <c r="E41" s="76"/>
      <c r="F41" s="77"/>
      <c r="G41" s="75"/>
      <c r="H41" s="76"/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ht="15.45" x14ac:dyDescent="0.4">
      <c r="A42" s="53" t="s">
        <v>190</v>
      </c>
      <c r="B42" s="84" t="s">
        <v>191</v>
      </c>
      <c r="C42" s="75" t="s">
        <v>74</v>
      </c>
      <c r="D42" s="75"/>
      <c r="E42" s="76"/>
      <c r="F42" s="77"/>
      <c r="G42" s="75"/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ht="15.45" x14ac:dyDescent="0.4">
      <c r="A43" s="70" t="s">
        <v>186</v>
      </c>
      <c r="B43" s="53" t="s">
        <v>187</v>
      </c>
      <c r="C43" s="75" t="s">
        <v>74</v>
      </c>
      <c r="D43" s="75"/>
      <c r="E43" s="76"/>
      <c r="F43" s="77"/>
      <c r="G43" s="75"/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ht="15.45" x14ac:dyDescent="0.4">
      <c r="A44" s="70" t="s">
        <v>221</v>
      </c>
      <c r="B44" s="53" t="s">
        <v>88</v>
      </c>
      <c r="C44" s="122" t="s">
        <v>74</v>
      </c>
      <c r="D44" s="75"/>
      <c r="E44" s="76"/>
      <c r="F44" s="77"/>
      <c r="G44" s="75"/>
      <c r="H44" s="76"/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ht="15.9" thickBot="1" x14ac:dyDescent="0.45">
      <c r="A45" s="70"/>
      <c r="B45" s="53"/>
      <c r="C45" s="75"/>
      <c r="D45" s="75"/>
      <c r="E45" s="76"/>
      <c r="F45" s="77"/>
      <c r="G45" s="75"/>
      <c r="H45" s="76"/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ht="15.9" thickBot="1" x14ac:dyDescent="0.45">
      <c r="A46" s="47" t="s">
        <v>64</v>
      </c>
      <c r="B46" s="48">
        <f>COUNTIF(A5:A45,"*")</f>
        <v>40</v>
      </c>
      <c r="C46" s="81"/>
      <c r="D46" s="81"/>
      <c r="E46" s="82"/>
      <c r="F46" s="77"/>
      <c r="G46" s="75"/>
      <c r="H46" s="76"/>
      <c r="I46" s="79"/>
      <c r="J46" s="78"/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ht="15.9" thickBot="1" x14ac:dyDescent="0.45">
      <c r="A47" s="133" t="s">
        <v>17</v>
      </c>
      <c r="B47" s="134"/>
      <c r="C47" s="75"/>
      <c r="D47" s="75"/>
      <c r="E47" s="76"/>
      <c r="F47" s="77"/>
      <c r="G47" s="75"/>
      <c r="H47" s="76"/>
      <c r="I47" s="79"/>
      <c r="J47" s="78"/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ht="19.75" x14ac:dyDescent="0.4">
      <c r="A48" s="49" t="s">
        <v>16</v>
      </c>
      <c r="B48" s="50">
        <f>COUNTIF(C5:C55,"P")</f>
        <v>33</v>
      </c>
      <c r="C48" s="75"/>
      <c r="D48" s="75"/>
      <c r="E48" s="76"/>
      <c r="F48" s="77"/>
      <c r="G48" s="75"/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ht="19.75" x14ac:dyDescent="0.4">
      <c r="A49" s="22" t="s">
        <v>13</v>
      </c>
      <c r="B49" s="24">
        <f>ROUNDUP(B46*(1/2),0)</f>
        <v>20</v>
      </c>
      <c r="C49" s="75"/>
      <c r="D49" s="75"/>
      <c r="E49" s="76"/>
      <c r="F49" s="77"/>
      <c r="G49" s="75"/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ht="19.75" x14ac:dyDescent="0.4">
      <c r="A50" s="22" t="s">
        <v>14</v>
      </c>
      <c r="B50" s="24">
        <f>ROUNDDOWN(B48/2,0)+1</f>
        <v>17</v>
      </c>
      <c r="C50" s="75"/>
      <c r="D50" s="75"/>
      <c r="E50" s="76"/>
      <c r="F50" s="77"/>
      <c r="G50" s="75"/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ht="19.75" x14ac:dyDescent="0.4">
      <c r="A51" s="35" t="s">
        <v>15</v>
      </c>
      <c r="B51" s="36">
        <f>ROUNDUP(B48*2/3,0)</f>
        <v>22</v>
      </c>
      <c r="C51" s="75"/>
      <c r="D51" s="75"/>
      <c r="E51" s="76"/>
      <c r="F51" s="77"/>
      <c r="G51" s="75"/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20.149999999999999" thickBot="1" x14ac:dyDescent="0.45">
      <c r="A52" s="35" t="s">
        <v>67</v>
      </c>
      <c r="B52" s="36">
        <f>ROUNDUP(B46*2/3,0)</f>
        <v>27</v>
      </c>
      <c r="C52" s="122"/>
      <c r="D52" s="75"/>
      <c r="E52" s="76"/>
      <c r="F52" s="77"/>
      <c r="G52" s="75"/>
      <c r="H52" s="76"/>
      <c r="I52" s="79"/>
      <c r="J52" s="78"/>
      <c r="K52" s="76"/>
      <c r="L52" s="77"/>
      <c r="M52" s="75"/>
      <c r="N52" s="76"/>
      <c r="O52" s="79"/>
      <c r="P52" s="78"/>
      <c r="Q52" s="76"/>
      <c r="R52" s="77"/>
      <c r="S52" s="75"/>
      <c r="T52" s="76"/>
      <c r="U52" s="77"/>
    </row>
    <row r="53" spans="1:21" ht="15.45" x14ac:dyDescent="0.4">
      <c r="A53" s="37" t="s">
        <v>26</v>
      </c>
      <c r="B53" s="131">
        <f>ROUNDUP(B48*0.25,0)</f>
        <v>9</v>
      </c>
      <c r="C53" s="75"/>
      <c r="D53" s="75"/>
      <c r="E53" s="76"/>
      <c r="F53" s="77"/>
      <c r="G53" s="75"/>
      <c r="H53" s="76"/>
      <c r="I53" s="79"/>
      <c r="J53" s="78"/>
      <c r="K53" s="76"/>
      <c r="L53" s="77"/>
      <c r="M53" s="75"/>
      <c r="N53" s="76"/>
      <c r="O53" s="79"/>
      <c r="P53" s="78"/>
      <c r="Q53" s="76"/>
      <c r="R53" s="77"/>
      <c r="S53" s="75"/>
      <c r="T53" s="76"/>
      <c r="U53" s="77"/>
    </row>
    <row r="54" spans="1:21" ht="15.45" x14ac:dyDescent="0.4">
      <c r="A54" s="40" t="s">
        <v>119</v>
      </c>
      <c r="B54" s="86">
        <f>ROUNDUP(B46*1/3,0)</f>
        <v>14</v>
      </c>
      <c r="C54" s="81"/>
      <c r="D54" s="81"/>
      <c r="E54" s="82"/>
      <c r="F54" s="77"/>
      <c r="G54" s="75"/>
      <c r="H54" s="76"/>
      <c r="I54" s="79"/>
      <c r="J54" s="78"/>
      <c r="K54" s="76"/>
      <c r="L54" s="77"/>
      <c r="M54" s="75"/>
      <c r="N54" s="76"/>
      <c r="O54" s="79"/>
      <c r="P54" s="78"/>
      <c r="Q54" s="76"/>
      <c r="R54" s="77"/>
      <c r="S54" s="75"/>
      <c r="T54" s="76"/>
      <c r="U54" s="77"/>
    </row>
    <row r="55" spans="1:21" ht="15.9" thickBot="1" x14ac:dyDescent="0.45">
      <c r="A55" s="40" t="s">
        <v>62</v>
      </c>
      <c r="B55" s="45">
        <f>COUNTIF(C5:C55,"E")</f>
        <v>3</v>
      </c>
      <c r="C55" s="64"/>
      <c r="D55" s="64"/>
      <c r="E55" s="61"/>
      <c r="F55" s="62"/>
      <c r="G55" s="64"/>
      <c r="H55" s="61"/>
      <c r="I55" s="63"/>
      <c r="J55" s="60"/>
      <c r="K55" s="61"/>
      <c r="L55" s="62"/>
      <c r="M55" s="64"/>
      <c r="N55" s="61"/>
      <c r="O55" s="63"/>
      <c r="P55" s="60"/>
      <c r="Q55" s="61"/>
      <c r="R55" s="62"/>
      <c r="S55" s="64"/>
      <c r="T55" s="61"/>
      <c r="U55" s="62"/>
    </row>
    <row r="56" spans="1:21" ht="15.9" thickBot="1" x14ac:dyDescent="0.45">
      <c r="A56" s="41" t="s">
        <v>63</v>
      </c>
      <c r="B56" s="43">
        <f>COUNTIF(C5:C55,"U")</f>
        <v>4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</row>
    <row r="57" spans="1:21" ht="15.45" x14ac:dyDescent="0.4">
      <c r="A57" s="4"/>
      <c r="B57" s="4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1"/>
    </row>
    <row r="58" spans="1:21" ht="15.9" thickBot="1" x14ac:dyDescent="0.45">
      <c r="A58" s="4"/>
      <c r="B58" s="4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1"/>
    </row>
    <row r="59" spans="1:21" ht="15.9" thickBot="1" x14ac:dyDescent="0.45">
      <c r="A59" s="1"/>
      <c r="B59" s="4"/>
      <c r="C59" s="48">
        <f>COUNTIF(A5:A34,"*")</f>
        <v>30</v>
      </c>
      <c r="D59" s="48">
        <f>COUNTIF(D5:D55,"P")</f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9" thickBot="1" x14ac:dyDescent="0.45">
      <c r="C60" s="134"/>
      <c r="D60" s="134"/>
      <c r="E60" s="135"/>
      <c r="F60" s="228" t="s">
        <v>18</v>
      </c>
      <c r="G60" s="226"/>
      <c r="H60" s="227"/>
      <c r="I60" s="228" t="s">
        <v>22</v>
      </c>
      <c r="J60" s="226"/>
      <c r="K60" s="227"/>
      <c r="L60" s="228" t="s">
        <v>23</v>
      </c>
      <c r="M60" s="226"/>
      <c r="N60" s="227"/>
      <c r="O60" s="228" t="s">
        <v>24</v>
      </c>
      <c r="P60" s="226"/>
      <c r="Q60" s="227"/>
      <c r="R60" s="228" t="s">
        <v>25</v>
      </c>
      <c r="S60" s="226"/>
      <c r="T60" s="227"/>
      <c r="U60" s="1"/>
    </row>
    <row r="61" spans="1:21" ht="19.75" x14ac:dyDescent="0.4">
      <c r="C61" s="50">
        <f>COUNTIF(D5:D55,"P")</f>
        <v>0</v>
      </c>
      <c r="D61" s="50">
        <f>COUNTIF(E5:E55,"*")</f>
        <v>0</v>
      </c>
      <c r="E61" s="51">
        <f>COUNTIF(F5:F55,"*")</f>
        <v>0</v>
      </c>
      <c r="F61" s="217" t="s">
        <v>0</v>
      </c>
      <c r="G61" s="218"/>
      <c r="H61" s="26">
        <f>COUNTIF(G5:G55,"*")</f>
        <v>0</v>
      </c>
      <c r="I61" s="219" t="s">
        <v>0</v>
      </c>
      <c r="J61" s="218"/>
      <c r="K61" s="26">
        <f>COUNTIF(J5:J55,"*")</f>
        <v>0</v>
      </c>
      <c r="L61" s="219" t="s">
        <v>0</v>
      </c>
      <c r="M61" s="218"/>
      <c r="N61" s="26">
        <f>COUNTIF(M5:M55,"*")</f>
        <v>1</v>
      </c>
      <c r="O61" s="219" t="s">
        <v>0</v>
      </c>
      <c r="P61" s="218"/>
      <c r="Q61" s="26">
        <f>COUNTIF(P5:P55,"*")</f>
        <v>0</v>
      </c>
      <c r="R61" s="219" t="s">
        <v>0</v>
      </c>
      <c r="S61" s="218"/>
      <c r="T61" s="26">
        <f>COUNTIF(S5:S55,"*")</f>
        <v>0</v>
      </c>
      <c r="U61" s="1"/>
    </row>
    <row r="62" spans="1:21" ht="19.75" x14ac:dyDescent="0.4">
      <c r="C62" s="24">
        <f>ROUNDUP(B46*(1/2),0)</f>
        <v>20</v>
      </c>
      <c r="D62" s="24">
        <f t="shared" ref="D62:E62" si="0">ROUNDUP(D61*(1/3),0)</f>
        <v>0</v>
      </c>
      <c r="E62" s="38">
        <f t="shared" si="0"/>
        <v>0</v>
      </c>
      <c r="F62" s="220" t="s">
        <v>1</v>
      </c>
      <c r="G62" s="221"/>
      <c r="H62" s="27">
        <f>COUNTIF(H5:H55,"*")</f>
        <v>0</v>
      </c>
      <c r="I62" s="222" t="s">
        <v>1</v>
      </c>
      <c r="J62" s="221"/>
      <c r="K62" s="27">
        <f>COUNTIF(K5:K55,"*")</f>
        <v>0</v>
      </c>
      <c r="L62" s="222" t="s">
        <v>1</v>
      </c>
      <c r="M62" s="221"/>
      <c r="N62" s="27">
        <f>COUNTIF(N5:N55,"*")</f>
        <v>0</v>
      </c>
      <c r="O62" s="222" t="s">
        <v>1</v>
      </c>
      <c r="P62" s="221"/>
      <c r="Q62" s="27">
        <f>COUNTIF(Q5:Q55,"*")</f>
        <v>0</v>
      </c>
      <c r="R62" s="222" t="s">
        <v>1</v>
      </c>
      <c r="S62" s="221"/>
      <c r="T62" s="27">
        <f>COUNTIF(T5:T55,"*")</f>
        <v>0</v>
      </c>
      <c r="U62" s="1"/>
    </row>
    <row r="63" spans="1:21" ht="20.149999999999999" thickBot="1" x14ac:dyDescent="0.45">
      <c r="C63" s="24">
        <f>ROUNDDOWN(C61/2,0)+1</f>
        <v>1</v>
      </c>
      <c r="D63" s="24">
        <f>ROUNDDOWN(D61/2,0)+1</f>
        <v>1</v>
      </c>
      <c r="E63" s="38">
        <f t="shared" ref="E63" si="1">ROUNDDOWN(E61/2,0)+1</f>
        <v>1</v>
      </c>
      <c r="F63" s="212" t="s">
        <v>2</v>
      </c>
      <c r="G63" s="213"/>
      <c r="H63" s="28">
        <f>COUNTIF(I5:I55,"*")</f>
        <v>0</v>
      </c>
      <c r="I63" s="214" t="s">
        <v>2</v>
      </c>
      <c r="J63" s="213"/>
      <c r="K63" s="28">
        <f>COUNTIF(L5:L55,"*")</f>
        <v>0</v>
      </c>
      <c r="L63" s="214" t="s">
        <v>2</v>
      </c>
      <c r="M63" s="213"/>
      <c r="N63" s="28">
        <f>COUNTIF(O5:O55,"*")</f>
        <v>0</v>
      </c>
      <c r="O63" s="214" t="s">
        <v>2</v>
      </c>
      <c r="P63" s="213"/>
      <c r="Q63" s="28">
        <f>COUNTIF(R5:R55,"*")</f>
        <v>0</v>
      </c>
      <c r="R63" s="214" t="s">
        <v>2</v>
      </c>
      <c r="S63" s="213"/>
      <c r="T63" s="28">
        <f>COUNTIF(U5:U55,"*")</f>
        <v>0</v>
      </c>
      <c r="U63" s="1"/>
    </row>
    <row r="64" spans="1:21" ht="20.149999999999999" thickBot="1" x14ac:dyDescent="0.45">
      <c r="C64" s="36">
        <f t="shared" ref="C64:E64" si="2">ROUNDUP(C61*2/3,0)</f>
        <v>0</v>
      </c>
      <c r="D64" s="36">
        <f t="shared" si="2"/>
        <v>0</v>
      </c>
      <c r="E64" s="83">
        <f t="shared" si="2"/>
        <v>0</v>
      </c>
      <c r="F64" s="215" t="s">
        <v>19</v>
      </c>
      <c r="G64" s="216"/>
      <c r="H64" s="29" t="str">
        <f>IF(H61&gt;H62,"PASS","FAIL")</f>
        <v>FAIL</v>
      </c>
      <c r="I64" s="215" t="s">
        <v>19</v>
      </c>
      <c r="J64" s="216"/>
      <c r="K64" s="29" t="str">
        <f>IF(K61&gt;K62,"PASS","FAIL")</f>
        <v>FAIL</v>
      </c>
      <c r="L64" s="215" t="s">
        <v>19</v>
      </c>
      <c r="M64" s="216"/>
      <c r="N64" s="29" t="str">
        <f>IF(N61&gt;N62,"PASS","FAIL")</f>
        <v>PASS</v>
      </c>
      <c r="O64" s="215" t="s">
        <v>19</v>
      </c>
      <c r="P64" s="216"/>
      <c r="Q64" s="29" t="str">
        <f>IF(Q61&gt;Q62,"PASS","FAIL")</f>
        <v>FAIL</v>
      </c>
      <c r="R64" s="215" t="s">
        <v>19</v>
      </c>
      <c r="S64" s="216"/>
      <c r="T64" s="29" t="str">
        <f>IF(T61&gt;T62,"PASS","FAIL")</f>
        <v>FAIL</v>
      </c>
      <c r="U64" s="1"/>
    </row>
    <row r="65" spans="3:21" ht="20.149999999999999" thickBot="1" x14ac:dyDescent="0.45">
      <c r="C65" s="36">
        <f>ROUNDUP(C59*2/3,0)</f>
        <v>20</v>
      </c>
      <c r="D65" s="36">
        <f t="shared" ref="D65:E65" si="3">ROUNDUP(D59*2/3,0)</f>
        <v>0</v>
      </c>
      <c r="E65" s="83">
        <f t="shared" si="3"/>
        <v>0</v>
      </c>
      <c r="F65" s="223" t="s">
        <v>21</v>
      </c>
      <c r="G65" s="224"/>
      <c r="H65" s="225"/>
      <c r="I65" s="223" t="s">
        <v>21</v>
      </c>
      <c r="J65" s="224"/>
      <c r="K65" s="225"/>
      <c r="L65" s="223" t="s">
        <v>21</v>
      </c>
      <c r="M65" s="224"/>
      <c r="N65" s="225"/>
      <c r="O65" s="223" t="s">
        <v>21</v>
      </c>
      <c r="P65" s="224"/>
      <c r="Q65" s="225"/>
      <c r="R65" s="223" t="s">
        <v>21</v>
      </c>
      <c r="S65" s="224"/>
      <c r="T65" s="225"/>
      <c r="U65" s="1"/>
    </row>
    <row r="66" spans="3:21" ht="15.9" thickBot="1" x14ac:dyDescent="0.45">
      <c r="C66" s="131">
        <f t="shared" ref="C66:E67" si="4">ROUNDUP(C61*0.25,0)</f>
        <v>0</v>
      </c>
      <c r="D66" s="131">
        <f t="shared" si="4"/>
        <v>0</v>
      </c>
      <c r="E66" s="132">
        <f t="shared" si="4"/>
        <v>0</v>
      </c>
      <c r="F66" s="226" t="s">
        <v>20</v>
      </c>
      <c r="G66" s="226"/>
      <c r="H66" s="227"/>
      <c r="I66" s="228" t="s">
        <v>20</v>
      </c>
      <c r="J66" s="226"/>
      <c r="K66" s="227"/>
      <c r="L66" s="228" t="s">
        <v>20</v>
      </c>
      <c r="M66" s="226"/>
      <c r="N66" s="227"/>
      <c r="O66" s="228" t="s">
        <v>20</v>
      </c>
      <c r="P66" s="226"/>
      <c r="Q66" s="227"/>
      <c r="R66" s="228" t="s">
        <v>20</v>
      </c>
      <c r="S66" s="226"/>
      <c r="T66" s="227"/>
      <c r="U66" s="1"/>
    </row>
    <row r="67" spans="3:21" ht="15.45" x14ac:dyDescent="0.4">
      <c r="C67" s="86">
        <f t="shared" si="4"/>
        <v>5</v>
      </c>
      <c r="D67" s="86">
        <f t="shared" si="4"/>
        <v>0</v>
      </c>
      <c r="E67" s="87">
        <f t="shared" si="4"/>
        <v>0</v>
      </c>
      <c r="F67" s="217" t="s">
        <v>0</v>
      </c>
      <c r="G67" s="218"/>
      <c r="H67" s="26">
        <f>COUNTIF(G5:G55,"*")</f>
        <v>0</v>
      </c>
      <c r="I67" s="219" t="s">
        <v>0</v>
      </c>
      <c r="J67" s="218"/>
      <c r="K67" s="26">
        <f>COUNTIF(J5:J55,"*")</f>
        <v>0</v>
      </c>
      <c r="L67" s="219" t="s">
        <v>0</v>
      </c>
      <c r="M67" s="218"/>
      <c r="N67" s="26">
        <f>COUNTIF(M5:M55,"*")</f>
        <v>1</v>
      </c>
      <c r="O67" s="219" t="s">
        <v>0</v>
      </c>
      <c r="P67" s="218"/>
      <c r="Q67" s="26">
        <f>COUNTIF(P5:P55,"*")</f>
        <v>0</v>
      </c>
      <c r="R67" s="219" t="s">
        <v>0</v>
      </c>
      <c r="S67" s="218"/>
      <c r="T67" s="26">
        <f>COUNTIF(S5:S55,"*")</f>
        <v>0</v>
      </c>
      <c r="U67" s="1"/>
    </row>
    <row r="68" spans="3:21" ht="15.45" x14ac:dyDescent="0.4">
      <c r="C68" s="45">
        <f>COUNTIF(D5:D58,"E")</f>
        <v>0</v>
      </c>
      <c r="D68" s="45">
        <f>COUNTIF(E5:E58,"E")</f>
        <v>0</v>
      </c>
      <c r="E68" s="44">
        <f>COUNTIF(F5:F58,"E")</f>
        <v>0</v>
      </c>
      <c r="F68" s="220" t="s">
        <v>1</v>
      </c>
      <c r="G68" s="221"/>
      <c r="H68" s="27">
        <f>COUNTIF(H5:H55,"*")</f>
        <v>0</v>
      </c>
      <c r="I68" s="222" t="s">
        <v>1</v>
      </c>
      <c r="J68" s="221"/>
      <c r="K68" s="27">
        <f>COUNTIF(K5:K55,"*")</f>
        <v>0</v>
      </c>
      <c r="L68" s="222" t="s">
        <v>1</v>
      </c>
      <c r="M68" s="221"/>
      <c r="N68" s="27">
        <f>COUNTIF(N5:N55,"*")</f>
        <v>0</v>
      </c>
      <c r="O68" s="222" t="s">
        <v>1</v>
      </c>
      <c r="P68" s="221"/>
      <c r="Q68" s="27">
        <f>COUNTIF(Q5:Q55,"*")</f>
        <v>0</v>
      </c>
      <c r="R68" s="222" t="s">
        <v>1</v>
      </c>
      <c r="S68" s="221"/>
      <c r="T68" s="27">
        <f>COUNTIF(T5:T55,"*")</f>
        <v>0</v>
      </c>
      <c r="U68" s="1"/>
    </row>
    <row r="69" spans="3:21" ht="15.9" thickBot="1" x14ac:dyDescent="0.45">
      <c r="C69" s="43">
        <f>COUNTIF(D5:D59,"U")</f>
        <v>0</v>
      </c>
      <c r="D69" s="43">
        <f>COUNTIF(E5:E59,"U")</f>
        <v>0</v>
      </c>
      <c r="E69" s="42">
        <f>COUNTIF(F5:F59,"U")</f>
        <v>0</v>
      </c>
      <c r="F69" s="212" t="s">
        <v>2</v>
      </c>
      <c r="G69" s="213"/>
      <c r="H69" s="28">
        <f>COUNTIF(I5:I55,"*")</f>
        <v>0</v>
      </c>
      <c r="I69" s="214" t="s">
        <v>2</v>
      </c>
      <c r="J69" s="213"/>
      <c r="K69" s="28">
        <f>COUNTIF(L5:L55,"*")</f>
        <v>0</v>
      </c>
      <c r="L69" s="214" t="s">
        <v>2</v>
      </c>
      <c r="M69" s="213"/>
      <c r="N69" s="28">
        <f>COUNTIF(O5:O55,"*")</f>
        <v>0</v>
      </c>
      <c r="O69" s="214" t="s">
        <v>2</v>
      </c>
      <c r="P69" s="213"/>
      <c r="Q69" s="28">
        <f>COUNTIF(R5:R55,"*")</f>
        <v>0</v>
      </c>
      <c r="R69" s="214" t="s">
        <v>2</v>
      </c>
      <c r="S69" s="213"/>
      <c r="T69" s="28">
        <f>COUNTIF(U5:U55,"*")</f>
        <v>0</v>
      </c>
      <c r="U69" s="1"/>
    </row>
    <row r="70" spans="3:21" ht="15.9" thickBot="1" x14ac:dyDescent="0.45">
      <c r="C70" s="4"/>
      <c r="D70" s="4"/>
      <c r="E70" s="1"/>
      <c r="F70" s="215" t="s">
        <v>19</v>
      </c>
      <c r="G70" s="216"/>
      <c r="H70" s="29" t="str">
        <f>IF(H67&gt;=((H67+H68)*(2/3)),"PASS","FAIL")</f>
        <v>PASS</v>
      </c>
      <c r="I70" s="215" t="s">
        <v>19</v>
      </c>
      <c r="J70" s="216"/>
      <c r="K70" s="29" t="str">
        <f>IF(K67&gt;=((K67+K68)*(2/3)),"PASS","FAIL")</f>
        <v>PASS</v>
      </c>
      <c r="L70" s="215" t="s">
        <v>19</v>
      </c>
      <c r="M70" s="216"/>
      <c r="N70" s="29" t="str">
        <f>IF(N67&gt;=((N67+N68)*(2/3)),"PASS","FAIL")</f>
        <v>PASS</v>
      </c>
      <c r="O70" s="215" t="s">
        <v>19</v>
      </c>
      <c r="P70" s="216"/>
      <c r="Q70" s="29" t="str">
        <f>IF(Q67&gt;=((Q67+Q68)*(2/3)),"PASS","FAIL")</f>
        <v>PASS</v>
      </c>
      <c r="R70" s="215" t="s">
        <v>19</v>
      </c>
      <c r="S70" s="216"/>
      <c r="T70" s="29" t="str">
        <f>IF(T67&gt;=((T67+T68)*(2/3)),"PASS","FAIL")</f>
        <v>PASS</v>
      </c>
      <c r="U70" s="1"/>
    </row>
  </sheetData>
  <mergeCells count="64">
    <mergeCell ref="R60:T60"/>
    <mergeCell ref="B1:L1"/>
    <mergeCell ref="C2:F3"/>
    <mergeCell ref="G2:U2"/>
    <mergeCell ref="G3:I3"/>
    <mergeCell ref="J3:L3"/>
    <mergeCell ref="M3:O3"/>
    <mergeCell ref="P3:R3"/>
    <mergeCell ref="S3:U3"/>
    <mergeCell ref="A4:B4"/>
    <mergeCell ref="F60:H60"/>
    <mergeCell ref="I60:K60"/>
    <mergeCell ref="L60:N60"/>
    <mergeCell ref="O60:Q60"/>
    <mergeCell ref="F62:G62"/>
    <mergeCell ref="I62:J62"/>
    <mergeCell ref="L62:M62"/>
    <mergeCell ref="O62:P62"/>
    <mergeCell ref="R62:S62"/>
    <mergeCell ref="F61:G61"/>
    <mergeCell ref="I61:J61"/>
    <mergeCell ref="L61:M61"/>
    <mergeCell ref="O61:P61"/>
    <mergeCell ref="R61:S61"/>
    <mergeCell ref="F64:G64"/>
    <mergeCell ref="I64:J64"/>
    <mergeCell ref="L64:M64"/>
    <mergeCell ref="O64:P64"/>
    <mergeCell ref="R64:S64"/>
    <mergeCell ref="F63:G63"/>
    <mergeCell ref="I63:J63"/>
    <mergeCell ref="L63:M63"/>
    <mergeCell ref="O63:P63"/>
    <mergeCell ref="R63:S63"/>
    <mergeCell ref="F66:H66"/>
    <mergeCell ref="I66:K66"/>
    <mergeCell ref="L66:N66"/>
    <mergeCell ref="O66:Q66"/>
    <mergeCell ref="R66:T66"/>
    <mergeCell ref="F65:H65"/>
    <mergeCell ref="I65:K65"/>
    <mergeCell ref="L65:N65"/>
    <mergeCell ref="O65:Q65"/>
    <mergeCell ref="R65:T65"/>
    <mergeCell ref="F68:G68"/>
    <mergeCell ref="I68:J68"/>
    <mergeCell ref="L68:M68"/>
    <mergeCell ref="O68:P68"/>
    <mergeCell ref="R68:S68"/>
    <mergeCell ref="F67:G67"/>
    <mergeCell ref="I67:J67"/>
    <mergeCell ref="L67:M67"/>
    <mergeCell ref="O67:P67"/>
    <mergeCell ref="R67:S67"/>
    <mergeCell ref="F70:G70"/>
    <mergeCell ref="I70:J70"/>
    <mergeCell ref="L70:M70"/>
    <mergeCell ref="O70:P70"/>
    <mergeCell ref="R70:S70"/>
    <mergeCell ref="F69:G69"/>
    <mergeCell ref="I69:J69"/>
    <mergeCell ref="L69:M69"/>
    <mergeCell ref="O69:P69"/>
    <mergeCell ref="R69:S69"/>
  </mergeCells>
  <conditionalFormatting sqref="I5">
    <cfRule type="expression" dxfId="17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topLeftCell="A30" workbookViewId="0">
      <selection activeCell="D47" sqref="D47"/>
    </sheetView>
  </sheetViews>
  <sheetFormatPr defaultColWidth="11.07421875" defaultRowHeight="14.6" x14ac:dyDescent="0.4"/>
  <sheetData>
    <row r="1" spans="1:24" ht="22.75" thickBot="1" x14ac:dyDescent="0.55000000000000004">
      <c r="A1" s="1"/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1"/>
      <c r="N1" s="1"/>
      <c r="O1" s="1"/>
      <c r="P1" s="1"/>
      <c r="Q1" s="1"/>
      <c r="R1" s="1"/>
      <c r="S1" s="1"/>
      <c r="T1" s="1"/>
      <c r="U1" s="1"/>
    </row>
    <row r="2" spans="1:24" ht="15.9" thickBot="1" x14ac:dyDescent="0.45">
      <c r="A2" s="1"/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</row>
    <row r="3" spans="1:24" ht="15.9" thickBot="1" x14ac:dyDescent="0.45">
      <c r="A3" s="1"/>
      <c r="B3" s="2"/>
      <c r="C3" s="233"/>
      <c r="D3" s="234"/>
      <c r="E3" s="234"/>
      <c r="F3" s="235"/>
      <c r="G3" s="239" t="s">
        <v>167</v>
      </c>
      <c r="H3" s="239"/>
      <c r="I3" s="239"/>
      <c r="J3" s="239" t="s">
        <v>168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137" t="s">
        <v>245</v>
      </c>
      <c r="X3" s="138">
        <v>0.27430555555555552</v>
      </c>
    </row>
    <row r="4" spans="1:24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126" t="s">
        <v>0</v>
      </c>
      <c r="H4" s="127" t="s">
        <v>1</v>
      </c>
      <c r="I4" s="20" t="s">
        <v>2</v>
      </c>
      <c r="J4" s="126" t="s">
        <v>0</v>
      </c>
      <c r="K4" s="127" t="s">
        <v>1</v>
      </c>
      <c r="L4" s="20" t="s">
        <v>2</v>
      </c>
      <c r="M4" s="126" t="s">
        <v>0</v>
      </c>
      <c r="N4" s="127" t="s">
        <v>1</v>
      </c>
      <c r="O4" s="128" t="s">
        <v>2</v>
      </c>
      <c r="P4" s="21" t="s">
        <v>0</v>
      </c>
      <c r="Q4" s="127" t="s">
        <v>1</v>
      </c>
      <c r="R4" s="20" t="s">
        <v>2</v>
      </c>
      <c r="S4" s="126" t="s">
        <v>0</v>
      </c>
      <c r="T4" s="127" t="s">
        <v>1</v>
      </c>
      <c r="U4" s="128" t="s">
        <v>2</v>
      </c>
      <c r="W4" s="136" t="s">
        <v>246</v>
      </c>
    </row>
    <row r="5" spans="1:24" ht="15.45" x14ac:dyDescent="0.4">
      <c r="A5" s="71" t="s">
        <v>146</v>
      </c>
      <c r="B5" s="72" t="s">
        <v>147</v>
      </c>
      <c r="C5" s="68" t="s">
        <v>76</v>
      </c>
      <c r="D5" s="68"/>
      <c r="E5" s="57"/>
      <c r="F5" s="19"/>
      <c r="G5" s="17"/>
      <c r="H5" s="18"/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</row>
    <row r="6" spans="1:24" ht="15.45" x14ac:dyDescent="0.4">
      <c r="A6" s="71" t="s">
        <v>222</v>
      </c>
      <c r="B6" s="72" t="s">
        <v>223</v>
      </c>
      <c r="C6" s="69" t="s">
        <v>173</v>
      </c>
      <c r="D6" s="69"/>
      <c r="E6" s="6"/>
      <c r="F6" s="7"/>
      <c r="G6" s="8"/>
      <c r="H6" s="9"/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</row>
    <row r="7" spans="1:24" ht="15.45" x14ac:dyDescent="0.4">
      <c r="A7" s="71" t="s">
        <v>215</v>
      </c>
      <c r="B7" s="72" t="s">
        <v>216</v>
      </c>
      <c r="C7" s="69" t="s">
        <v>173</v>
      </c>
      <c r="D7" s="69"/>
      <c r="E7" s="6"/>
      <c r="F7" s="7"/>
      <c r="G7" s="8"/>
      <c r="H7" s="9"/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ht="15.45" x14ac:dyDescent="0.4">
      <c r="A8" s="71" t="s">
        <v>235</v>
      </c>
      <c r="B8" s="72" t="s">
        <v>236</v>
      </c>
      <c r="C8" s="10" t="s">
        <v>173</v>
      </c>
      <c r="D8" s="10"/>
      <c r="E8" s="9"/>
      <c r="F8" s="7"/>
      <c r="G8" s="8"/>
      <c r="H8" s="9"/>
      <c r="I8" s="16"/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ht="15.45" x14ac:dyDescent="0.4">
      <c r="A9" s="71" t="s">
        <v>178</v>
      </c>
      <c r="B9" s="72" t="s">
        <v>179</v>
      </c>
      <c r="C9" s="69" t="s">
        <v>76</v>
      </c>
      <c r="D9" s="69"/>
      <c r="E9" s="6"/>
      <c r="F9" s="7"/>
      <c r="G9" s="8"/>
      <c r="H9" s="9"/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4" ht="15.45" x14ac:dyDescent="0.4">
      <c r="A10" s="71" t="s">
        <v>243</v>
      </c>
      <c r="B10" s="72" t="s">
        <v>244</v>
      </c>
      <c r="C10" s="69" t="s">
        <v>173</v>
      </c>
      <c r="D10" s="69"/>
      <c r="E10" s="6"/>
      <c r="F10" s="7"/>
      <c r="G10" s="8"/>
      <c r="H10" s="9"/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ht="15.45" x14ac:dyDescent="0.4">
      <c r="A11" s="71" t="s">
        <v>155</v>
      </c>
      <c r="B11" s="72" t="s">
        <v>92</v>
      </c>
      <c r="C11" s="69" t="s">
        <v>173</v>
      </c>
      <c r="D11" s="69"/>
      <c r="E11" s="6"/>
      <c r="F11" s="7"/>
      <c r="G11" s="8"/>
      <c r="H11" s="9"/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ht="15.45" x14ac:dyDescent="0.4">
      <c r="A12" s="71" t="s">
        <v>212</v>
      </c>
      <c r="B12" s="72" t="s">
        <v>213</v>
      </c>
      <c r="C12" s="69" t="s">
        <v>173</v>
      </c>
      <c r="D12" s="69"/>
      <c r="E12" s="6"/>
      <c r="F12" s="7"/>
      <c r="G12" s="8"/>
      <c r="H12" s="9"/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ht="15.45" x14ac:dyDescent="0.4">
      <c r="A13" s="71" t="s">
        <v>234</v>
      </c>
      <c r="B13" s="72" t="s">
        <v>127</v>
      </c>
      <c r="C13" s="69" t="s">
        <v>173</v>
      </c>
      <c r="D13" s="69"/>
      <c r="E13" s="6"/>
      <c r="F13" s="7"/>
      <c r="G13" s="8"/>
      <c r="H13" s="9"/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ht="15.45" x14ac:dyDescent="0.4">
      <c r="A14" s="71" t="s">
        <v>210</v>
      </c>
      <c r="B14" s="72" t="s">
        <v>211</v>
      </c>
      <c r="C14" s="69" t="s">
        <v>76</v>
      </c>
      <c r="D14" s="69"/>
      <c r="E14" s="6"/>
      <c r="F14" s="7"/>
      <c r="G14" s="8"/>
      <c r="H14" s="9"/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ht="15.45" x14ac:dyDescent="0.4">
      <c r="A15" s="71" t="s">
        <v>148</v>
      </c>
      <c r="B15" s="72" t="s">
        <v>149</v>
      </c>
      <c r="C15" s="69" t="s">
        <v>74</v>
      </c>
      <c r="D15" s="69"/>
      <c r="E15" s="6"/>
      <c r="F15" s="7"/>
      <c r="G15" s="8"/>
      <c r="H15" s="9"/>
      <c r="I15" s="16"/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ht="15.45" x14ac:dyDescent="0.4">
      <c r="A16" s="71" t="s">
        <v>111</v>
      </c>
      <c r="B16" s="72" t="s">
        <v>177</v>
      </c>
      <c r="C16" s="69" t="s">
        <v>173</v>
      </c>
      <c r="D16" s="69"/>
      <c r="E16" s="6"/>
      <c r="F16" s="7"/>
      <c r="G16" s="8"/>
      <c r="H16" s="9"/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ht="15.45" x14ac:dyDescent="0.4">
      <c r="A17" s="71" t="s">
        <v>101</v>
      </c>
      <c r="B17" s="72" t="s">
        <v>102</v>
      </c>
      <c r="C17" s="69" t="s">
        <v>173</v>
      </c>
      <c r="D17" s="69"/>
      <c r="E17" s="6"/>
      <c r="F17" s="7"/>
      <c r="G17" s="8"/>
      <c r="H17" s="9"/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ht="15.45" x14ac:dyDescent="0.4">
      <c r="A18" s="71" t="s">
        <v>86</v>
      </c>
      <c r="B18" s="72" t="s">
        <v>78</v>
      </c>
      <c r="C18" s="69" t="s">
        <v>173</v>
      </c>
      <c r="D18" s="69"/>
      <c r="E18" s="6"/>
      <c r="F18" s="7"/>
      <c r="G18" s="8"/>
      <c r="H18" s="9"/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ht="15.45" x14ac:dyDescent="0.4">
      <c r="A19" s="71" t="s">
        <v>237</v>
      </c>
      <c r="B19" s="72" t="s">
        <v>238</v>
      </c>
      <c r="C19" s="10" t="s">
        <v>173</v>
      </c>
      <c r="D19" s="10"/>
      <c r="E19" s="9"/>
      <c r="F19" s="7"/>
      <c r="G19" s="8"/>
      <c r="H19" s="9"/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ht="15.45" x14ac:dyDescent="0.4">
      <c r="A20" s="118" t="s">
        <v>192</v>
      </c>
      <c r="B20" s="119" t="s">
        <v>193</v>
      </c>
      <c r="C20" s="10" t="s">
        <v>173</v>
      </c>
      <c r="D20" s="10"/>
      <c r="E20" s="9"/>
      <c r="F20" s="7"/>
      <c r="G20" s="8"/>
      <c r="H20" s="9"/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ht="15.45" x14ac:dyDescent="0.4">
      <c r="A21" s="71" t="s">
        <v>241</v>
      </c>
      <c r="B21" s="72" t="s">
        <v>242</v>
      </c>
      <c r="C21" s="69" t="s">
        <v>173</v>
      </c>
      <c r="D21" s="69"/>
      <c r="E21" s="6"/>
      <c r="F21" s="7"/>
      <c r="G21" s="8"/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ht="15.45" x14ac:dyDescent="0.4">
      <c r="A22" s="118" t="s">
        <v>188</v>
      </c>
      <c r="B22" s="119" t="s">
        <v>214</v>
      </c>
      <c r="C22" s="69" t="s">
        <v>173</v>
      </c>
      <c r="D22" s="69"/>
      <c r="E22" s="6"/>
      <c r="F22" s="7"/>
      <c r="G22" s="8"/>
      <c r="H22" s="9"/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ht="15.45" x14ac:dyDescent="0.4">
      <c r="A23" s="118" t="s">
        <v>188</v>
      </c>
      <c r="B23" s="119" t="s">
        <v>189</v>
      </c>
      <c r="C23" s="69" t="s">
        <v>173</v>
      </c>
      <c r="D23" s="69"/>
      <c r="E23" s="6"/>
      <c r="F23" s="7"/>
      <c r="G23" s="8"/>
      <c r="H23" s="9"/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ht="15.45" x14ac:dyDescent="0.4">
      <c r="A24" s="118" t="s">
        <v>194</v>
      </c>
      <c r="B24" s="119" t="s">
        <v>195</v>
      </c>
      <c r="C24" s="10" t="s">
        <v>173</v>
      </c>
      <c r="D24" s="10"/>
      <c r="E24" s="9"/>
      <c r="F24" s="7"/>
      <c r="G24" s="8"/>
      <c r="H24" s="9"/>
      <c r="I24" s="16"/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ht="15.45" x14ac:dyDescent="0.4">
      <c r="A25" s="71" t="s">
        <v>117</v>
      </c>
      <c r="B25" s="72" t="s">
        <v>118</v>
      </c>
      <c r="C25" s="123" t="s">
        <v>173</v>
      </c>
      <c r="D25" s="10"/>
      <c r="E25" s="9"/>
      <c r="F25" s="7"/>
      <c r="G25" s="8"/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ht="15.45" x14ac:dyDescent="0.4">
      <c r="A26" s="71" t="s">
        <v>82</v>
      </c>
      <c r="B26" s="72" t="s">
        <v>225</v>
      </c>
      <c r="C26" s="69" t="s">
        <v>173</v>
      </c>
      <c r="D26" s="69"/>
      <c r="E26" s="6"/>
      <c r="F26" s="7"/>
      <c r="G26" s="8"/>
      <c r="H26" s="9"/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ht="15.45" x14ac:dyDescent="0.4">
      <c r="A27" s="71" t="s">
        <v>153</v>
      </c>
      <c r="B27" s="72" t="s">
        <v>154</v>
      </c>
      <c r="C27" s="69" t="s">
        <v>173</v>
      </c>
      <c r="D27" s="69"/>
      <c r="E27" s="6"/>
      <c r="F27" s="7"/>
      <c r="G27" s="8"/>
      <c r="H27" s="9"/>
      <c r="I27" s="16"/>
      <c r="J27" s="8"/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ht="15.45" x14ac:dyDescent="0.4">
      <c r="A28" s="71" t="s">
        <v>208</v>
      </c>
      <c r="B28" s="72" t="s">
        <v>209</v>
      </c>
      <c r="C28" s="69" t="s">
        <v>173</v>
      </c>
      <c r="D28" s="69"/>
      <c r="E28" s="6"/>
      <c r="F28" s="7"/>
      <c r="G28" s="8"/>
      <c r="H28" s="9"/>
      <c r="I28" s="16"/>
      <c r="J28" s="8"/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ht="15.45" x14ac:dyDescent="0.4">
      <c r="A29" s="120" t="s">
        <v>132</v>
      </c>
      <c r="B29" s="121" t="s">
        <v>133</v>
      </c>
      <c r="C29" s="123"/>
      <c r="D29" s="10"/>
      <c r="E29" s="9"/>
      <c r="F29" s="7"/>
      <c r="G29" s="8"/>
      <c r="H29" s="9"/>
      <c r="I29" s="16"/>
      <c r="J29" s="8"/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ht="15.45" x14ac:dyDescent="0.4">
      <c r="A30" s="71" t="s">
        <v>232</v>
      </c>
      <c r="B30" s="72" t="s">
        <v>233</v>
      </c>
      <c r="C30" s="69" t="s">
        <v>173</v>
      </c>
      <c r="D30" s="69"/>
      <c r="E30" s="6"/>
      <c r="F30" s="7"/>
      <c r="G30" s="8"/>
      <c r="H30" s="9"/>
      <c r="I30" s="16"/>
      <c r="J30" s="8"/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ht="15.45" x14ac:dyDescent="0.4">
      <c r="A31" s="71" t="s">
        <v>207</v>
      </c>
      <c r="B31" s="72" t="s">
        <v>206</v>
      </c>
      <c r="C31" s="10" t="s">
        <v>173</v>
      </c>
      <c r="D31" s="10"/>
      <c r="E31" s="9"/>
      <c r="F31" s="7"/>
      <c r="G31" s="8"/>
      <c r="H31" s="9"/>
      <c r="I31" s="16"/>
      <c r="J31" s="8"/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ht="15.45" x14ac:dyDescent="0.4">
      <c r="A32" s="71" t="s">
        <v>113</v>
      </c>
      <c r="B32" s="72" t="s">
        <v>114</v>
      </c>
      <c r="C32" s="75" t="s">
        <v>173</v>
      </c>
      <c r="D32" s="75"/>
      <c r="E32" s="76"/>
      <c r="F32" s="77"/>
      <c r="G32" s="75"/>
      <c r="H32" s="76"/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ht="15.45" x14ac:dyDescent="0.4">
      <c r="A33" s="118" t="s">
        <v>205</v>
      </c>
      <c r="B33" s="119" t="s">
        <v>196</v>
      </c>
      <c r="C33" s="75" t="s">
        <v>173</v>
      </c>
      <c r="D33" s="75"/>
      <c r="E33" s="76"/>
      <c r="F33" s="77"/>
      <c r="G33" s="75"/>
      <c r="H33" s="76"/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ht="15.45" x14ac:dyDescent="0.4">
      <c r="A34" s="120" t="s">
        <v>83</v>
      </c>
      <c r="B34" s="121" t="s">
        <v>77</v>
      </c>
      <c r="C34" s="75"/>
      <c r="D34" s="75"/>
      <c r="E34" s="76"/>
      <c r="F34" s="77"/>
      <c r="G34" s="75"/>
      <c r="H34" s="76"/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ht="15.45" x14ac:dyDescent="0.4">
      <c r="A35" s="71" t="s">
        <v>226</v>
      </c>
      <c r="B35" s="72" t="s">
        <v>206</v>
      </c>
      <c r="C35" s="75" t="s">
        <v>173</v>
      </c>
      <c r="D35" s="75"/>
      <c r="E35" s="76"/>
      <c r="F35" s="77"/>
      <c r="G35" s="75"/>
      <c r="H35" s="76"/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ht="15.45" x14ac:dyDescent="0.4">
      <c r="A36" s="71" t="s">
        <v>231</v>
      </c>
      <c r="B36" s="72" t="s">
        <v>218</v>
      </c>
      <c r="C36" s="75" t="s">
        <v>173</v>
      </c>
      <c r="D36" s="75"/>
      <c r="E36" s="76"/>
      <c r="F36" s="77"/>
      <c r="G36" s="75"/>
      <c r="H36" s="76"/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ht="15.45" x14ac:dyDescent="0.4">
      <c r="A37" s="151" t="s">
        <v>199</v>
      </c>
      <c r="B37" s="152" t="s">
        <v>200</v>
      </c>
      <c r="C37" s="146" t="s">
        <v>184</v>
      </c>
      <c r="D37" s="75"/>
      <c r="E37" s="76"/>
      <c r="F37" s="77"/>
      <c r="G37" s="75"/>
      <c r="H37" s="76"/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ht="15.45" x14ac:dyDescent="0.4">
      <c r="A38" s="71" t="s">
        <v>137</v>
      </c>
      <c r="B38" s="72" t="s">
        <v>138</v>
      </c>
      <c r="C38" s="75" t="s">
        <v>173</v>
      </c>
      <c r="D38" s="75"/>
      <c r="E38" s="76"/>
      <c r="F38" s="77"/>
      <c r="G38" s="75"/>
      <c r="H38" s="76"/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ht="15.45" x14ac:dyDescent="0.4">
      <c r="A39" s="71" t="s">
        <v>156</v>
      </c>
      <c r="B39" s="72" t="s">
        <v>84</v>
      </c>
      <c r="C39" s="75" t="s">
        <v>173</v>
      </c>
      <c r="D39" s="75"/>
      <c r="E39" s="76"/>
      <c r="F39" s="77"/>
      <c r="G39" s="75"/>
      <c r="H39" s="76"/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ht="15.45" x14ac:dyDescent="0.4">
      <c r="A40" s="147" t="s">
        <v>197</v>
      </c>
      <c r="B40" s="148" t="s">
        <v>198</v>
      </c>
      <c r="C40" s="146" t="s">
        <v>184</v>
      </c>
      <c r="D40" s="75"/>
      <c r="E40" s="76"/>
      <c r="F40" s="77"/>
      <c r="G40" s="75"/>
      <c r="H40" s="76"/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ht="15.45" x14ac:dyDescent="0.4">
      <c r="A41" s="118" t="s">
        <v>203</v>
      </c>
      <c r="B41" s="119" t="s">
        <v>204</v>
      </c>
      <c r="C41" s="75" t="s">
        <v>173</v>
      </c>
      <c r="D41" s="75"/>
      <c r="E41" s="76"/>
      <c r="F41" s="77"/>
      <c r="G41" s="75"/>
      <c r="H41" s="76"/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ht="15.45" x14ac:dyDescent="0.4">
      <c r="A42" s="70" t="s">
        <v>125</v>
      </c>
      <c r="B42" s="53" t="s">
        <v>98</v>
      </c>
      <c r="C42" s="75" t="s">
        <v>173</v>
      </c>
      <c r="D42" s="75"/>
      <c r="E42" s="76"/>
      <c r="F42" s="77"/>
      <c r="G42" s="75"/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ht="15.45" x14ac:dyDescent="0.4">
      <c r="A43" s="70" t="s">
        <v>175</v>
      </c>
      <c r="B43" s="53" t="s">
        <v>176</v>
      </c>
      <c r="C43" s="75" t="s">
        <v>173</v>
      </c>
      <c r="D43" s="75"/>
      <c r="E43" s="76"/>
      <c r="F43" s="77"/>
      <c r="G43" s="75"/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ht="15.45" x14ac:dyDescent="0.4">
      <c r="A44" s="70" t="s">
        <v>224</v>
      </c>
      <c r="B44" s="53" t="s">
        <v>87</v>
      </c>
      <c r="C44" s="122" t="s">
        <v>173</v>
      </c>
      <c r="D44" s="75"/>
      <c r="E44" s="76"/>
      <c r="F44" s="77"/>
      <c r="G44" s="75"/>
      <c r="H44" s="76"/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ht="15.45" x14ac:dyDescent="0.4">
      <c r="A45" s="53" t="s">
        <v>201</v>
      </c>
      <c r="B45" s="84" t="s">
        <v>202</v>
      </c>
      <c r="C45" s="75" t="s">
        <v>173</v>
      </c>
      <c r="D45" s="75"/>
      <c r="E45" s="76"/>
      <c r="F45" s="77"/>
      <c r="G45" s="75"/>
      <c r="H45" s="76"/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ht="15.45" x14ac:dyDescent="0.4">
      <c r="A46" s="70" t="s">
        <v>239</v>
      </c>
      <c r="B46" s="53" t="s">
        <v>240</v>
      </c>
      <c r="C46" s="81" t="s">
        <v>173</v>
      </c>
      <c r="D46" s="81"/>
      <c r="E46" s="82"/>
      <c r="F46" s="77"/>
      <c r="G46" s="75"/>
      <c r="H46" s="76"/>
      <c r="I46" s="79"/>
      <c r="J46" s="78"/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ht="15.45" x14ac:dyDescent="0.4">
      <c r="A47" s="129" t="s">
        <v>144</v>
      </c>
      <c r="B47" s="130" t="s">
        <v>145</v>
      </c>
      <c r="C47" s="75" t="s">
        <v>173</v>
      </c>
      <c r="D47" s="75"/>
      <c r="E47" s="76"/>
      <c r="F47" s="77"/>
      <c r="G47" s="75"/>
      <c r="H47" s="76"/>
      <c r="I47" s="79"/>
      <c r="J47" s="78"/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ht="15.45" x14ac:dyDescent="0.4">
      <c r="A48" s="70" t="s">
        <v>151</v>
      </c>
      <c r="B48" s="53" t="s">
        <v>152</v>
      </c>
      <c r="C48" s="75" t="s">
        <v>173</v>
      </c>
      <c r="D48" s="75"/>
      <c r="E48" s="76"/>
      <c r="F48" s="77"/>
      <c r="G48" s="75"/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ht="15.45" x14ac:dyDescent="0.4">
      <c r="A49" s="129" t="s">
        <v>219</v>
      </c>
      <c r="B49" s="130" t="s">
        <v>220</v>
      </c>
      <c r="C49" s="122" t="s">
        <v>184</v>
      </c>
      <c r="D49" s="75"/>
      <c r="E49" s="76"/>
      <c r="F49" s="77"/>
      <c r="G49" s="75"/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ht="15.45" x14ac:dyDescent="0.4">
      <c r="A50" s="70" t="s">
        <v>115</v>
      </c>
      <c r="B50" s="53" t="s">
        <v>116</v>
      </c>
      <c r="C50" s="75" t="s">
        <v>76</v>
      </c>
      <c r="D50" s="75"/>
      <c r="E50" s="76"/>
      <c r="F50" s="77"/>
      <c r="G50" s="75"/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ht="15.45" x14ac:dyDescent="0.4">
      <c r="A51" s="70" t="s">
        <v>227</v>
      </c>
      <c r="B51" s="53" t="s">
        <v>228</v>
      </c>
      <c r="C51" s="75" t="s">
        <v>173</v>
      </c>
      <c r="D51" s="75"/>
      <c r="E51" s="76"/>
      <c r="F51" s="77"/>
      <c r="G51" s="75"/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15.45" x14ac:dyDescent="0.4">
      <c r="A52" s="144" t="s">
        <v>229</v>
      </c>
      <c r="B52" s="145" t="s">
        <v>89</v>
      </c>
      <c r="C52" s="150" t="s">
        <v>75</v>
      </c>
      <c r="D52" s="75"/>
      <c r="E52" s="76"/>
      <c r="F52" s="77"/>
      <c r="G52" s="75"/>
      <c r="H52" s="76"/>
      <c r="I52" s="79"/>
      <c r="J52" s="78"/>
      <c r="K52" s="76"/>
      <c r="L52" s="77"/>
      <c r="M52" s="75"/>
      <c r="N52" s="76"/>
      <c r="O52" s="79"/>
      <c r="P52" s="78"/>
      <c r="Q52" s="76"/>
      <c r="R52" s="77"/>
      <c r="S52" s="75"/>
      <c r="T52" s="76"/>
      <c r="U52" s="77"/>
    </row>
    <row r="53" spans="1:21" ht="15.45" x14ac:dyDescent="0.4">
      <c r="A53" s="53" t="s">
        <v>190</v>
      </c>
      <c r="B53" s="84" t="s">
        <v>191</v>
      </c>
      <c r="C53" s="75" t="s">
        <v>173</v>
      </c>
      <c r="D53" s="75"/>
      <c r="E53" s="76"/>
      <c r="F53" s="77"/>
      <c r="G53" s="75"/>
      <c r="H53" s="76"/>
      <c r="I53" s="79"/>
      <c r="J53" s="78"/>
      <c r="K53" s="76"/>
      <c r="L53" s="77"/>
      <c r="M53" s="75"/>
      <c r="N53" s="76"/>
      <c r="O53" s="79"/>
      <c r="P53" s="78"/>
      <c r="Q53" s="76"/>
      <c r="R53" s="77"/>
      <c r="S53" s="75"/>
      <c r="T53" s="76"/>
      <c r="U53" s="77"/>
    </row>
    <row r="54" spans="1:21" ht="15.45" x14ac:dyDescent="0.4">
      <c r="A54" s="70" t="s">
        <v>186</v>
      </c>
      <c r="B54" s="53" t="s">
        <v>187</v>
      </c>
      <c r="C54" s="81" t="s">
        <v>173</v>
      </c>
      <c r="D54" s="81"/>
      <c r="E54" s="82"/>
      <c r="F54" s="77"/>
      <c r="G54" s="75"/>
      <c r="H54" s="76"/>
      <c r="I54" s="79"/>
      <c r="J54" s="78"/>
      <c r="K54" s="76"/>
      <c r="L54" s="77"/>
      <c r="M54" s="75"/>
      <c r="N54" s="76"/>
      <c r="O54" s="79"/>
      <c r="P54" s="78"/>
      <c r="Q54" s="76"/>
      <c r="R54" s="77"/>
      <c r="S54" s="75"/>
      <c r="T54" s="76"/>
      <c r="U54" s="77"/>
    </row>
    <row r="55" spans="1:21" ht="15.9" thickBot="1" x14ac:dyDescent="0.45">
      <c r="A55" s="70" t="s">
        <v>221</v>
      </c>
      <c r="B55" s="53" t="s">
        <v>88</v>
      </c>
      <c r="C55" s="64" t="s">
        <v>173</v>
      </c>
      <c r="D55" s="64"/>
      <c r="E55" s="61"/>
      <c r="F55" s="62"/>
      <c r="G55" s="64"/>
      <c r="H55" s="61"/>
      <c r="I55" s="63"/>
      <c r="J55" s="60"/>
      <c r="K55" s="61"/>
      <c r="L55" s="62"/>
      <c r="M55" s="64"/>
      <c r="N55" s="61"/>
      <c r="O55" s="63"/>
      <c r="P55" s="60"/>
      <c r="Q55" s="61"/>
      <c r="R55" s="62"/>
      <c r="S55" s="64"/>
      <c r="T55" s="61"/>
      <c r="U55" s="62"/>
    </row>
    <row r="56" spans="1:21" ht="15.9" thickBot="1" x14ac:dyDescent="0.45">
      <c r="A56" s="70"/>
      <c r="B56" s="53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</row>
    <row r="57" spans="1:21" ht="15.9" thickBot="1" x14ac:dyDescent="0.45">
      <c r="A57" s="47" t="s">
        <v>64</v>
      </c>
      <c r="B57" s="48">
        <f>COUNTIF(A5:A56,"*")</f>
        <v>51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1"/>
    </row>
    <row r="58" spans="1:21" ht="15.9" thickBot="1" x14ac:dyDescent="0.45">
      <c r="A58" s="126" t="s">
        <v>17</v>
      </c>
      <c r="B58" s="127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1"/>
    </row>
    <row r="59" spans="1:21" ht="20.149999999999999" thickBot="1" x14ac:dyDescent="0.45">
      <c r="A59" s="49" t="s">
        <v>16</v>
      </c>
      <c r="B59" s="50">
        <f>COUNTIF(C5:C55,"P")</f>
        <v>41</v>
      </c>
      <c r="C59" s="48">
        <f>COUNTIF(A5:A41,"*")</f>
        <v>37</v>
      </c>
      <c r="D59" s="48">
        <f>COUNTIF(D5:D55,"P")</f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20.149999999999999" thickBot="1" x14ac:dyDescent="0.45">
      <c r="A60" s="22" t="s">
        <v>13</v>
      </c>
      <c r="B60" s="24">
        <f>ROUNDUP(B57*(1/2),0)</f>
        <v>26</v>
      </c>
      <c r="C60" s="127"/>
      <c r="D60" s="127"/>
      <c r="E60" s="128"/>
      <c r="F60" s="228" t="s">
        <v>18</v>
      </c>
      <c r="G60" s="226"/>
      <c r="H60" s="227"/>
      <c r="I60" s="228" t="s">
        <v>22</v>
      </c>
      <c r="J60" s="226"/>
      <c r="K60" s="227"/>
      <c r="L60" s="228" t="s">
        <v>23</v>
      </c>
      <c r="M60" s="226"/>
      <c r="N60" s="227"/>
      <c r="O60" s="228" t="s">
        <v>24</v>
      </c>
      <c r="P60" s="226"/>
      <c r="Q60" s="227"/>
      <c r="R60" s="228" t="s">
        <v>25</v>
      </c>
      <c r="S60" s="226"/>
      <c r="T60" s="227"/>
      <c r="U60" s="1"/>
    </row>
    <row r="61" spans="1:21" ht="19.75" x14ac:dyDescent="0.4">
      <c r="A61" s="22" t="s">
        <v>14</v>
      </c>
      <c r="B61" s="24">
        <f>ROUNDDOWN(B59/2,0)+1</f>
        <v>21</v>
      </c>
      <c r="C61" s="50">
        <f>COUNTIF(D5:D55,"P")</f>
        <v>0</v>
      </c>
      <c r="D61" s="50">
        <f>COUNTIF(E5:E55,"*")</f>
        <v>0</v>
      </c>
      <c r="E61" s="51">
        <f>COUNTIF(F5:F55,"*")</f>
        <v>0</v>
      </c>
      <c r="F61" s="217" t="s">
        <v>0</v>
      </c>
      <c r="G61" s="218"/>
      <c r="H61" s="26">
        <f>COUNTIF(G5:G55,"*")</f>
        <v>0</v>
      </c>
      <c r="I61" s="219" t="s">
        <v>0</v>
      </c>
      <c r="J61" s="218"/>
      <c r="K61" s="26">
        <f>COUNTIF(J5:J55,"*")</f>
        <v>0</v>
      </c>
      <c r="L61" s="219" t="s">
        <v>0</v>
      </c>
      <c r="M61" s="218"/>
      <c r="N61" s="26">
        <f>COUNTIF(M5:M55,"*")</f>
        <v>1</v>
      </c>
      <c r="O61" s="219" t="s">
        <v>0</v>
      </c>
      <c r="P61" s="218"/>
      <c r="Q61" s="26">
        <f>COUNTIF(P5:P55,"*")</f>
        <v>0</v>
      </c>
      <c r="R61" s="219" t="s">
        <v>0</v>
      </c>
      <c r="S61" s="218"/>
      <c r="T61" s="26">
        <f>COUNTIF(S5:S55,"*")</f>
        <v>0</v>
      </c>
      <c r="U61" s="1"/>
    </row>
    <row r="62" spans="1:21" ht="19.75" x14ac:dyDescent="0.4">
      <c r="A62" s="35" t="s">
        <v>15</v>
      </c>
      <c r="B62" s="36">
        <f>ROUNDUP(B59*2/3,0)</f>
        <v>28</v>
      </c>
      <c r="C62" s="24">
        <f>ROUNDUP(B57*(1/2),0)</f>
        <v>26</v>
      </c>
      <c r="D62" s="24">
        <f t="shared" ref="D62:E62" si="0">ROUNDUP(D61*(1/3),0)</f>
        <v>0</v>
      </c>
      <c r="E62" s="38">
        <f t="shared" si="0"/>
        <v>0</v>
      </c>
      <c r="F62" s="220" t="s">
        <v>1</v>
      </c>
      <c r="G62" s="221"/>
      <c r="H62" s="27">
        <f>COUNTIF(H5:H55,"*")</f>
        <v>0</v>
      </c>
      <c r="I62" s="222" t="s">
        <v>1</v>
      </c>
      <c r="J62" s="221"/>
      <c r="K62" s="27">
        <f>COUNTIF(K5:K55,"*")</f>
        <v>0</v>
      </c>
      <c r="L62" s="222" t="s">
        <v>1</v>
      </c>
      <c r="M62" s="221"/>
      <c r="N62" s="27">
        <f>COUNTIF(N5:N55,"*")</f>
        <v>0</v>
      </c>
      <c r="O62" s="222" t="s">
        <v>1</v>
      </c>
      <c r="P62" s="221"/>
      <c r="Q62" s="27">
        <f>COUNTIF(Q5:Q55,"*")</f>
        <v>0</v>
      </c>
      <c r="R62" s="222" t="s">
        <v>1</v>
      </c>
      <c r="S62" s="221"/>
      <c r="T62" s="27">
        <f>COUNTIF(T5:T55,"*")</f>
        <v>0</v>
      </c>
      <c r="U62" s="1"/>
    </row>
    <row r="63" spans="1:21" ht="20.149999999999999" thickBot="1" x14ac:dyDescent="0.45">
      <c r="A63" s="35" t="s">
        <v>67</v>
      </c>
      <c r="B63" s="36">
        <f>ROUNDUP(B57*2/3,0)</f>
        <v>34</v>
      </c>
      <c r="C63" s="24">
        <f>ROUNDDOWN(C61/2,0)+1</f>
        <v>1</v>
      </c>
      <c r="D63" s="24">
        <f>ROUNDDOWN(D61/2,0)+1</f>
        <v>1</v>
      </c>
      <c r="E63" s="38">
        <f t="shared" ref="E63" si="1">ROUNDDOWN(E61/2,0)+1</f>
        <v>1</v>
      </c>
      <c r="F63" s="212" t="s">
        <v>2</v>
      </c>
      <c r="G63" s="213"/>
      <c r="H63" s="28">
        <f>COUNTIF(I5:I55,"*")</f>
        <v>0</v>
      </c>
      <c r="I63" s="214" t="s">
        <v>2</v>
      </c>
      <c r="J63" s="213"/>
      <c r="K63" s="28">
        <f>COUNTIF(L5:L55,"*")</f>
        <v>0</v>
      </c>
      <c r="L63" s="214" t="s">
        <v>2</v>
      </c>
      <c r="M63" s="213"/>
      <c r="N63" s="28">
        <f>COUNTIF(O5:O55,"*")</f>
        <v>0</v>
      </c>
      <c r="O63" s="214" t="s">
        <v>2</v>
      </c>
      <c r="P63" s="213"/>
      <c r="Q63" s="28">
        <f>COUNTIF(R5:R55,"*")</f>
        <v>0</v>
      </c>
      <c r="R63" s="214" t="s">
        <v>2</v>
      </c>
      <c r="S63" s="213"/>
      <c r="T63" s="28">
        <f>COUNTIF(U5:U55,"*")</f>
        <v>0</v>
      </c>
      <c r="U63" s="1"/>
    </row>
    <row r="64" spans="1:21" ht="20.149999999999999" thickBot="1" x14ac:dyDescent="0.45">
      <c r="A64" s="37" t="s">
        <v>26</v>
      </c>
      <c r="B64" s="124">
        <f>ROUNDUP(B59*0.25,0)</f>
        <v>11</v>
      </c>
      <c r="C64" s="36">
        <f t="shared" ref="C64:E64" si="2">ROUNDUP(C61*2/3,0)</f>
        <v>0</v>
      </c>
      <c r="D64" s="36">
        <f t="shared" si="2"/>
        <v>0</v>
      </c>
      <c r="E64" s="83">
        <f t="shared" si="2"/>
        <v>0</v>
      </c>
      <c r="F64" s="215" t="s">
        <v>19</v>
      </c>
      <c r="G64" s="216"/>
      <c r="H64" s="29" t="str">
        <f>IF(H61&gt;H62,"PASS","FAIL")</f>
        <v>FAIL</v>
      </c>
      <c r="I64" s="215" t="s">
        <v>19</v>
      </c>
      <c r="J64" s="216"/>
      <c r="K64" s="29" t="str">
        <f>IF(K61&gt;K62,"PASS","FAIL")</f>
        <v>FAIL</v>
      </c>
      <c r="L64" s="215" t="s">
        <v>19</v>
      </c>
      <c r="M64" s="216"/>
      <c r="N64" s="29" t="str">
        <f>IF(N61&gt;N62,"PASS","FAIL")</f>
        <v>PASS</v>
      </c>
      <c r="O64" s="215" t="s">
        <v>19</v>
      </c>
      <c r="P64" s="216"/>
      <c r="Q64" s="29" t="str">
        <f>IF(Q61&gt;Q62,"PASS","FAIL")</f>
        <v>FAIL</v>
      </c>
      <c r="R64" s="215" t="s">
        <v>19</v>
      </c>
      <c r="S64" s="216"/>
      <c r="T64" s="29" t="str">
        <f>IF(T61&gt;T62,"PASS","FAIL")</f>
        <v>FAIL</v>
      </c>
      <c r="U64" s="1"/>
    </row>
    <row r="65" spans="1:21" ht="20.149999999999999" thickBot="1" x14ac:dyDescent="0.45">
      <c r="A65" s="40" t="s">
        <v>119</v>
      </c>
      <c r="B65" s="86">
        <f>ROUNDUP(B57*1/3,0)</f>
        <v>17</v>
      </c>
      <c r="C65" s="36">
        <f>ROUNDUP(C59*2/3,0)</f>
        <v>25</v>
      </c>
      <c r="D65" s="36">
        <f t="shared" ref="D65:E65" si="3">ROUNDUP(D59*2/3,0)</f>
        <v>0</v>
      </c>
      <c r="E65" s="83">
        <f t="shared" si="3"/>
        <v>0</v>
      </c>
      <c r="F65" s="223" t="s">
        <v>21</v>
      </c>
      <c r="G65" s="224"/>
      <c r="H65" s="225"/>
      <c r="I65" s="223" t="s">
        <v>21</v>
      </c>
      <c r="J65" s="224"/>
      <c r="K65" s="225"/>
      <c r="L65" s="223" t="s">
        <v>21</v>
      </c>
      <c r="M65" s="224"/>
      <c r="N65" s="225"/>
      <c r="O65" s="223" t="s">
        <v>21</v>
      </c>
      <c r="P65" s="224"/>
      <c r="Q65" s="225"/>
      <c r="R65" s="223" t="s">
        <v>21</v>
      </c>
      <c r="S65" s="224"/>
      <c r="T65" s="225"/>
      <c r="U65" s="1"/>
    </row>
    <row r="66" spans="1:21" ht="15.9" thickBot="1" x14ac:dyDescent="0.45">
      <c r="A66" s="40" t="s">
        <v>62</v>
      </c>
      <c r="B66" s="45">
        <f>COUNTIF(C5:C55,"E")</f>
        <v>4</v>
      </c>
      <c r="C66" s="124">
        <f t="shared" ref="C66:E67" si="4">ROUNDUP(C61*0.25,0)</f>
        <v>0</v>
      </c>
      <c r="D66" s="124">
        <f t="shared" si="4"/>
        <v>0</v>
      </c>
      <c r="E66" s="125">
        <f t="shared" si="4"/>
        <v>0</v>
      </c>
      <c r="F66" s="226" t="s">
        <v>20</v>
      </c>
      <c r="G66" s="226"/>
      <c r="H66" s="227"/>
      <c r="I66" s="228" t="s">
        <v>20</v>
      </c>
      <c r="J66" s="226"/>
      <c r="K66" s="227"/>
      <c r="L66" s="228" t="s">
        <v>20</v>
      </c>
      <c r="M66" s="226"/>
      <c r="N66" s="227"/>
      <c r="O66" s="228" t="s">
        <v>20</v>
      </c>
      <c r="P66" s="226"/>
      <c r="Q66" s="227"/>
      <c r="R66" s="228" t="s">
        <v>20</v>
      </c>
      <c r="S66" s="226"/>
      <c r="T66" s="227"/>
      <c r="U66" s="1"/>
    </row>
    <row r="67" spans="1:21" ht="15.9" thickBot="1" x14ac:dyDescent="0.45">
      <c r="A67" s="41" t="s">
        <v>63</v>
      </c>
      <c r="B67" s="43">
        <f>COUNTIF(C5:C55,"U")</f>
        <v>4</v>
      </c>
      <c r="C67" s="86">
        <f t="shared" si="4"/>
        <v>7</v>
      </c>
      <c r="D67" s="86">
        <f t="shared" si="4"/>
        <v>0</v>
      </c>
      <c r="E67" s="87">
        <f t="shared" si="4"/>
        <v>0</v>
      </c>
      <c r="F67" s="217" t="s">
        <v>0</v>
      </c>
      <c r="G67" s="218"/>
      <c r="H67" s="26">
        <f>COUNTIF(G5:G55,"*")</f>
        <v>0</v>
      </c>
      <c r="I67" s="219" t="s">
        <v>0</v>
      </c>
      <c r="J67" s="218"/>
      <c r="K67" s="26">
        <f>COUNTIF(J5:J55,"*")</f>
        <v>0</v>
      </c>
      <c r="L67" s="219" t="s">
        <v>0</v>
      </c>
      <c r="M67" s="218"/>
      <c r="N67" s="26">
        <f>COUNTIF(M5:M55,"*")</f>
        <v>1</v>
      </c>
      <c r="O67" s="219" t="s">
        <v>0</v>
      </c>
      <c r="P67" s="218"/>
      <c r="Q67" s="26">
        <f>COUNTIF(P5:P55,"*")</f>
        <v>0</v>
      </c>
      <c r="R67" s="219" t="s">
        <v>0</v>
      </c>
      <c r="S67" s="218"/>
      <c r="T67" s="26">
        <f>COUNTIF(S5:S55,"*")</f>
        <v>0</v>
      </c>
      <c r="U67" s="1"/>
    </row>
    <row r="68" spans="1:21" ht="15.45" x14ac:dyDescent="0.4">
      <c r="A68" s="4"/>
      <c r="B68" s="4"/>
      <c r="C68" s="45">
        <f>COUNTIF(D5:D58,"E")</f>
        <v>0</v>
      </c>
      <c r="D68" s="45">
        <f>COUNTIF(E5:E58,"E")</f>
        <v>0</v>
      </c>
      <c r="E68" s="44">
        <f>COUNTIF(F5:F58,"E")</f>
        <v>0</v>
      </c>
      <c r="F68" s="220" t="s">
        <v>1</v>
      </c>
      <c r="G68" s="221"/>
      <c r="H68" s="27">
        <f>COUNTIF(H5:H55,"*")</f>
        <v>0</v>
      </c>
      <c r="I68" s="222" t="s">
        <v>1</v>
      </c>
      <c r="J68" s="221"/>
      <c r="K68" s="27">
        <f>COUNTIF(K5:K55,"*")</f>
        <v>0</v>
      </c>
      <c r="L68" s="222" t="s">
        <v>1</v>
      </c>
      <c r="M68" s="221"/>
      <c r="N68" s="27">
        <f>COUNTIF(N5:N55,"*")</f>
        <v>0</v>
      </c>
      <c r="O68" s="222" t="s">
        <v>1</v>
      </c>
      <c r="P68" s="221"/>
      <c r="Q68" s="27">
        <f>COUNTIF(Q5:Q55,"*")</f>
        <v>0</v>
      </c>
      <c r="R68" s="222" t="s">
        <v>1</v>
      </c>
      <c r="S68" s="221"/>
      <c r="T68" s="27">
        <f>COUNTIF(T5:T55,"*")</f>
        <v>0</v>
      </c>
      <c r="U68" s="1"/>
    </row>
    <row r="69" spans="1:21" ht="15.9" thickBot="1" x14ac:dyDescent="0.45">
      <c r="A69" s="4"/>
      <c r="B69" s="4"/>
      <c r="C69" s="43">
        <f>COUNTIF(D5:D59,"U")</f>
        <v>0</v>
      </c>
      <c r="D69" s="43">
        <f>COUNTIF(E5:E59,"U")</f>
        <v>0</v>
      </c>
      <c r="E69" s="42">
        <f>COUNTIF(F5:F59,"U")</f>
        <v>0</v>
      </c>
      <c r="F69" s="212" t="s">
        <v>2</v>
      </c>
      <c r="G69" s="213"/>
      <c r="H69" s="28">
        <f>COUNTIF(I5:I55,"*")</f>
        <v>0</v>
      </c>
      <c r="I69" s="214" t="s">
        <v>2</v>
      </c>
      <c r="J69" s="213"/>
      <c r="K69" s="28">
        <f>COUNTIF(L5:L55,"*")</f>
        <v>0</v>
      </c>
      <c r="L69" s="214" t="s">
        <v>2</v>
      </c>
      <c r="M69" s="213"/>
      <c r="N69" s="28">
        <f>COUNTIF(O5:O55,"*")</f>
        <v>0</v>
      </c>
      <c r="O69" s="214" t="s">
        <v>2</v>
      </c>
      <c r="P69" s="213"/>
      <c r="Q69" s="28">
        <f>COUNTIF(R5:R55,"*")</f>
        <v>0</v>
      </c>
      <c r="R69" s="214" t="s">
        <v>2</v>
      </c>
      <c r="S69" s="213"/>
      <c r="T69" s="28">
        <f>COUNTIF(U5:U55,"*")</f>
        <v>0</v>
      </c>
      <c r="U69" s="1"/>
    </row>
    <row r="70" spans="1:21" ht="15.9" thickBot="1" x14ac:dyDescent="0.45">
      <c r="A70" s="1"/>
      <c r="B70" s="4"/>
      <c r="C70" s="4"/>
      <c r="D70" s="4"/>
      <c r="E70" s="1"/>
      <c r="F70" s="215" t="s">
        <v>19</v>
      </c>
      <c r="G70" s="216"/>
      <c r="H70" s="29" t="str">
        <f>IF(H67&gt;=((H67+H68)*(2/3)),"PASS","FAIL")</f>
        <v>PASS</v>
      </c>
      <c r="I70" s="215" t="s">
        <v>19</v>
      </c>
      <c r="J70" s="216"/>
      <c r="K70" s="29" t="str">
        <f>IF(K67&gt;=((K67+K68)*(2/3)),"PASS","FAIL")</f>
        <v>PASS</v>
      </c>
      <c r="L70" s="215" t="s">
        <v>19</v>
      </c>
      <c r="M70" s="216"/>
      <c r="N70" s="29" t="str">
        <f>IF(N67&gt;=((N67+N68)*(2/3)),"PASS","FAIL")</f>
        <v>PASS</v>
      </c>
      <c r="O70" s="215" t="s">
        <v>19</v>
      </c>
      <c r="P70" s="216"/>
      <c r="Q70" s="29" t="str">
        <f>IF(Q67&gt;=((Q67+Q68)*(2/3)),"PASS","FAIL")</f>
        <v>PASS</v>
      </c>
      <c r="R70" s="215" t="s">
        <v>19</v>
      </c>
      <c r="S70" s="216"/>
      <c r="T70" s="29" t="str">
        <f>IF(T67&gt;=((T67+T68)*(2/3)),"PASS","FAIL")</f>
        <v>PASS</v>
      </c>
      <c r="U70" s="1"/>
    </row>
  </sheetData>
  <sortState ref="A5:B55">
    <sortCondition ref="A5:A55"/>
  </sortState>
  <mergeCells count="64">
    <mergeCell ref="F69:G69"/>
    <mergeCell ref="I69:J69"/>
    <mergeCell ref="L69:M69"/>
    <mergeCell ref="O69:P69"/>
    <mergeCell ref="R69:S69"/>
    <mergeCell ref="F70:G70"/>
    <mergeCell ref="I70:J70"/>
    <mergeCell ref="L70:M70"/>
    <mergeCell ref="O70:P70"/>
    <mergeCell ref="R70:S70"/>
    <mergeCell ref="F67:G67"/>
    <mergeCell ref="I67:J67"/>
    <mergeCell ref="L67:M67"/>
    <mergeCell ref="O67:P67"/>
    <mergeCell ref="R67:S67"/>
    <mergeCell ref="F68:G68"/>
    <mergeCell ref="I68:J68"/>
    <mergeCell ref="L68:M68"/>
    <mergeCell ref="O68:P68"/>
    <mergeCell ref="R68:S68"/>
    <mergeCell ref="F65:H65"/>
    <mergeCell ref="I65:K65"/>
    <mergeCell ref="L65:N65"/>
    <mergeCell ref="O65:Q65"/>
    <mergeCell ref="R65:T65"/>
    <mergeCell ref="F66:H66"/>
    <mergeCell ref="I66:K66"/>
    <mergeCell ref="L66:N66"/>
    <mergeCell ref="O66:Q66"/>
    <mergeCell ref="R66:T66"/>
    <mergeCell ref="F63:G63"/>
    <mergeCell ref="I63:J63"/>
    <mergeCell ref="L63:M63"/>
    <mergeCell ref="O63:P63"/>
    <mergeCell ref="R63:S63"/>
    <mergeCell ref="F64:G64"/>
    <mergeCell ref="I64:J64"/>
    <mergeCell ref="L64:M64"/>
    <mergeCell ref="O64:P64"/>
    <mergeCell ref="R64:S64"/>
    <mergeCell ref="F61:G61"/>
    <mergeCell ref="I61:J61"/>
    <mergeCell ref="L61:M61"/>
    <mergeCell ref="O61:P61"/>
    <mergeCell ref="R61:S61"/>
    <mergeCell ref="F62:G62"/>
    <mergeCell ref="I62:J62"/>
    <mergeCell ref="L62:M62"/>
    <mergeCell ref="O62:P62"/>
    <mergeCell ref="R62:S62"/>
    <mergeCell ref="R60:T60"/>
    <mergeCell ref="B1:L1"/>
    <mergeCell ref="C2:F3"/>
    <mergeCell ref="G2:U2"/>
    <mergeCell ref="G3:I3"/>
    <mergeCell ref="J3:L3"/>
    <mergeCell ref="M3:O3"/>
    <mergeCell ref="P3:R3"/>
    <mergeCell ref="S3:U3"/>
    <mergeCell ref="A4:B4"/>
    <mergeCell ref="F60:H60"/>
    <mergeCell ref="I60:K60"/>
    <mergeCell ref="L60:N60"/>
    <mergeCell ref="O60:Q60"/>
  </mergeCells>
  <conditionalFormatting sqref="I5">
    <cfRule type="expression" dxfId="16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zoomScale="95" workbookViewId="0">
      <selection activeCell="B1" sqref="B1:L1"/>
    </sheetView>
  </sheetViews>
  <sheetFormatPr defaultColWidth="11.07421875" defaultRowHeight="14.6" x14ac:dyDescent="0.4"/>
  <cols>
    <col min="23" max="23" width="13.69140625" customWidth="1"/>
  </cols>
  <sheetData>
    <row r="1" spans="1:24" ht="22.75" thickBot="1" x14ac:dyDescent="0.55000000000000004">
      <c r="A1" s="1"/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1"/>
      <c r="N1" s="1"/>
      <c r="O1" s="1"/>
      <c r="P1" s="1"/>
      <c r="Q1" s="1"/>
      <c r="R1" s="1"/>
      <c r="S1" s="1"/>
      <c r="T1" s="1"/>
      <c r="U1" s="1"/>
    </row>
    <row r="2" spans="1:24" ht="20.149999999999999" thickBot="1" x14ac:dyDescent="0.5">
      <c r="A2" s="1"/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  <c r="W2" s="65" t="s">
        <v>73</v>
      </c>
      <c r="X2" s="66"/>
    </row>
    <row r="3" spans="1:24" ht="15.9" thickBot="1" x14ac:dyDescent="0.45">
      <c r="A3" s="1"/>
      <c r="B3" s="2"/>
      <c r="C3" s="233"/>
      <c r="D3" s="234"/>
      <c r="E3" s="234"/>
      <c r="F3" s="235"/>
      <c r="G3" s="239" t="s">
        <v>167</v>
      </c>
      <c r="H3" s="239"/>
      <c r="I3" s="239"/>
      <c r="J3" s="239" t="s">
        <v>168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3" t="s">
        <v>70</v>
      </c>
      <c r="X3" s="80">
        <v>0.27291666666666664</v>
      </c>
    </row>
    <row r="4" spans="1:24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126" t="s">
        <v>0</v>
      </c>
      <c r="H4" s="127" t="s">
        <v>1</v>
      </c>
      <c r="I4" s="20" t="s">
        <v>2</v>
      </c>
      <c r="J4" s="126" t="s">
        <v>0</v>
      </c>
      <c r="K4" s="127" t="s">
        <v>1</v>
      </c>
      <c r="L4" s="20" t="s">
        <v>2</v>
      </c>
      <c r="M4" s="126" t="s">
        <v>0</v>
      </c>
      <c r="N4" s="127" t="s">
        <v>1</v>
      </c>
      <c r="O4" s="128" t="s">
        <v>2</v>
      </c>
      <c r="P4" s="21" t="s">
        <v>0</v>
      </c>
      <c r="Q4" s="127" t="s">
        <v>1</v>
      </c>
      <c r="R4" s="20" t="s">
        <v>2</v>
      </c>
      <c r="S4" s="126" t="s">
        <v>0</v>
      </c>
      <c r="T4" s="127" t="s">
        <v>1</v>
      </c>
      <c r="U4" s="128" t="s">
        <v>2</v>
      </c>
      <c r="W4" s="3" t="s">
        <v>71</v>
      </c>
      <c r="X4" s="80"/>
    </row>
    <row r="5" spans="1:24" ht="15.45" x14ac:dyDescent="0.4">
      <c r="A5" s="71" t="s">
        <v>146</v>
      </c>
      <c r="B5" s="72" t="s">
        <v>147</v>
      </c>
      <c r="C5" s="68" t="s">
        <v>173</v>
      </c>
      <c r="D5" s="68"/>
      <c r="E5" s="57"/>
      <c r="F5" s="19"/>
      <c r="G5" s="17"/>
      <c r="H5" s="18"/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  <c r="W5" s="3" t="s">
        <v>72</v>
      </c>
      <c r="X5" s="80"/>
    </row>
    <row r="6" spans="1:24" ht="15.45" x14ac:dyDescent="0.4">
      <c r="A6" s="71" t="s">
        <v>222</v>
      </c>
      <c r="B6" s="72" t="s">
        <v>223</v>
      </c>
      <c r="C6" s="69" t="s">
        <v>173</v>
      </c>
      <c r="D6" s="69"/>
      <c r="E6" s="6"/>
      <c r="F6" s="7"/>
      <c r="G6" s="8"/>
      <c r="H6" s="9"/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  <c r="W6" s="3" t="s">
        <v>69</v>
      </c>
      <c r="X6" s="85">
        <v>0.33333333333333331</v>
      </c>
    </row>
    <row r="7" spans="1:24" ht="15.45" x14ac:dyDescent="0.4">
      <c r="A7" s="71" t="s">
        <v>215</v>
      </c>
      <c r="B7" s="72" t="s">
        <v>216</v>
      </c>
      <c r="C7" s="69" t="s">
        <v>173</v>
      </c>
      <c r="D7" s="69"/>
      <c r="E7" s="6"/>
      <c r="F7" s="7"/>
      <c r="G7" s="8"/>
      <c r="H7" s="9"/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ht="15.45" x14ac:dyDescent="0.4">
      <c r="A8" s="71" t="s">
        <v>235</v>
      </c>
      <c r="B8" s="72" t="s">
        <v>236</v>
      </c>
      <c r="C8" s="10" t="s">
        <v>173</v>
      </c>
      <c r="D8" s="10"/>
      <c r="E8" s="9"/>
      <c r="F8" s="7"/>
      <c r="G8" s="8"/>
      <c r="H8" s="9"/>
      <c r="I8" s="16"/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ht="15.45" x14ac:dyDescent="0.4">
      <c r="A9" s="71" t="s">
        <v>178</v>
      </c>
      <c r="B9" s="72" t="s">
        <v>179</v>
      </c>
      <c r="C9" s="69" t="s">
        <v>173</v>
      </c>
      <c r="D9" s="69"/>
      <c r="E9" s="6"/>
      <c r="F9" s="7"/>
      <c r="G9" s="8"/>
      <c r="H9" s="9"/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4" ht="15.45" x14ac:dyDescent="0.4">
      <c r="A10" s="71" t="s">
        <v>155</v>
      </c>
      <c r="B10" s="72" t="s">
        <v>92</v>
      </c>
      <c r="C10" s="69" t="s">
        <v>173</v>
      </c>
      <c r="D10" s="69"/>
      <c r="E10" s="6"/>
      <c r="F10" s="7"/>
      <c r="G10" s="8"/>
      <c r="H10" s="9"/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ht="15.45" x14ac:dyDescent="0.4">
      <c r="A11" s="71" t="s">
        <v>212</v>
      </c>
      <c r="B11" s="72" t="s">
        <v>213</v>
      </c>
      <c r="C11" s="69" t="s">
        <v>173</v>
      </c>
      <c r="D11" s="69"/>
      <c r="E11" s="6"/>
      <c r="F11" s="7"/>
      <c r="G11" s="8"/>
      <c r="H11" s="9"/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ht="15.45" x14ac:dyDescent="0.4">
      <c r="A12" s="71" t="s">
        <v>234</v>
      </c>
      <c r="B12" s="72" t="s">
        <v>127</v>
      </c>
      <c r="C12" s="69" t="s">
        <v>76</v>
      </c>
      <c r="D12" s="69"/>
      <c r="E12" s="6"/>
      <c r="F12" s="7"/>
      <c r="G12" s="8"/>
      <c r="H12" s="9"/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ht="15.45" x14ac:dyDescent="0.4">
      <c r="A13" s="71" t="s">
        <v>210</v>
      </c>
      <c r="B13" s="72" t="s">
        <v>211</v>
      </c>
      <c r="C13" s="69" t="s">
        <v>173</v>
      </c>
      <c r="D13" s="69"/>
      <c r="E13" s="6"/>
      <c r="F13" s="7"/>
      <c r="G13" s="8"/>
      <c r="H13" s="9"/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ht="15.45" x14ac:dyDescent="0.4">
      <c r="A14" s="71" t="s">
        <v>148</v>
      </c>
      <c r="B14" s="72" t="s">
        <v>149</v>
      </c>
      <c r="C14" s="69" t="s">
        <v>173</v>
      </c>
      <c r="D14" s="69"/>
      <c r="E14" s="6"/>
      <c r="F14" s="7"/>
      <c r="G14" s="8"/>
      <c r="H14" s="9"/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ht="15.45" x14ac:dyDescent="0.4">
      <c r="A15" s="71" t="s">
        <v>111</v>
      </c>
      <c r="B15" s="72" t="s">
        <v>177</v>
      </c>
      <c r="C15" s="69" t="s">
        <v>173</v>
      </c>
      <c r="D15" s="69"/>
      <c r="E15" s="6"/>
      <c r="F15" s="7"/>
      <c r="G15" s="8"/>
      <c r="H15" s="9"/>
      <c r="I15" s="16"/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ht="15.45" x14ac:dyDescent="0.4">
      <c r="A16" s="71" t="s">
        <v>101</v>
      </c>
      <c r="B16" s="72" t="s">
        <v>102</v>
      </c>
      <c r="C16" s="69" t="s">
        <v>173</v>
      </c>
      <c r="D16" s="69"/>
      <c r="E16" s="6"/>
      <c r="F16" s="7"/>
      <c r="G16" s="8"/>
      <c r="H16" s="9"/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ht="15.45" x14ac:dyDescent="0.4">
      <c r="A17" s="71" t="s">
        <v>86</v>
      </c>
      <c r="B17" s="72" t="s">
        <v>78</v>
      </c>
      <c r="C17" s="69" t="s">
        <v>173</v>
      </c>
      <c r="D17" s="69"/>
      <c r="E17" s="6"/>
      <c r="F17" s="7"/>
      <c r="G17" s="8"/>
      <c r="H17" s="9"/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ht="15.45" x14ac:dyDescent="0.4">
      <c r="A18" s="118" t="s">
        <v>192</v>
      </c>
      <c r="B18" s="119" t="s">
        <v>193</v>
      </c>
      <c r="C18" s="69" t="s">
        <v>76</v>
      </c>
      <c r="D18" s="69"/>
      <c r="E18" s="6"/>
      <c r="F18" s="7"/>
      <c r="G18" s="8"/>
      <c r="H18" s="9"/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ht="15.45" x14ac:dyDescent="0.4">
      <c r="A19" s="118" t="s">
        <v>188</v>
      </c>
      <c r="B19" s="119" t="s">
        <v>214</v>
      </c>
      <c r="C19" s="10" t="s">
        <v>173</v>
      </c>
      <c r="D19" s="10"/>
      <c r="E19" s="9"/>
      <c r="F19" s="7"/>
      <c r="G19" s="8"/>
      <c r="H19" s="9"/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ht="15.45" x14ac:dyDescent="0.4">
      <c r="A20" s="118" t="s">
        <v>188</v>
      </c>
      <c r="B20" s="119" t="s">
        <v>189</v>
      </c>
      <c r="C20" s="10" t="s">
        <v>173</v>
      </c>
      <c r="D20" s="10"/>
      <c r="E20" s="9"/>
      <c r="F20" s="7"/>
      <c r="G20" s="8"/>
      <c r="H20" s="9"/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ht="15.45" x14ac:dyDescent="0.4">
      <c r="A21" s="118" t="s">
        <v>194</v>
      </c>
      <c r="B21" s="119" t="s">
        <v>195</v>
      </c>
      <c r="C21" s="69" t="s">
        <v>173</v>
      </c>
      <c r="D21" s="69"/>
      <c r="E21" s="6"/>
      <c r="F21" s="7"/>
      <c r="G21" s="8"/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ht="15.45" x14ac:dyDescent="0.4">
      <c r="A22" s="71" t="s">
        <v>117</v>
      </c>
      <c r="B22" s="72" t="s">
        <v>118</v>
      </c>
      <c r="C22" s="69" t="s">
        <v>173</v>
      </c>
      <c r="D22" s="69"/>
      <c r="E22" s="6"/>
      <c r="F22" s="7"/>
      <c r="G22" s="8"/>
      <c r="H22" s="9"/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ht="15.45" x14ac:dyDescent="0.4">
      <c r="A23" s="71" t="s">
        <v>82</v>
      </c>
      <c r="B23" s="72" t="s">
        <v>225</v>
      </c>
      <c r="C23" s="69" t="s">
        <v>173</v>
      </c>
      <c r="D23" s="69"/>
      <c r="E23" s="6"/>
      <c r="F23" s="7"/>
      <c r="G23" s="8"/>
      <c r="H23" s="9"/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ht="15.45" x14ac:dyDescent="0.4">
      <c r="A24" s="71" t="s">
        <v>153</v>
      </c>
      <c r="B24" s="72" t="s">
        <v>154</v>
      </c>
      <c r="C24" s="10" t="s">
        <v>173</v>
      </c>
      <c r="D24" s="10"/>
      <c r="E24" s="9"/>
      <c r="F24" s="7"/>
      <c r="G24" s="8"/>
      <c r="H24" s="9"/>
      <c r="I24" s="16"/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ht="15.45" x14ac:dyDescent="0.4">
      <c r="A25" s="71" t="s">
        <v>208</v>
      </c>
      <c r="B25" s="72" t="s">
        <v>209</v>
      </c>
      <c r="C25" s="123" t="s">
        <v>173</v>
      </c>
      <c r="D25" s="10"/>
      <c r="E25" s="9"/>
      <c r="F25" s="7"/>
      <c r="G25" s="8"/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ht="15.45" x14ac:dyDescent="0.4">
      <c r="A26" s="120" t="s">
        <v>132</v>
      </c>
      <c r="B26" s="121" t="s">
        <v>133</v>
      </c>
      <c r="C26" s="69"/>
      <c r="D26" s="69"/>
      <c r="E26" s="6"/>
      <c r="F26" s="7"/>
      <c r="G26" s="8"/>
      <c r="H26" s="9"/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ht="15.45" x14ac:dyDescent="0.4">
      <c r="A27" s="71" t="s">
        <v>232</v>
      </c>
      <c r="B27" s="72" t="s">
        <v>233</v>
      </c>
      <c r="C27" s="69" t="s">
        <v>173</v>
      </c>
      <c r="D27" s="69"/>
      <c r="E27" s="6"/>
      <c r="F27" s="7"/>
      <c r="G27" s="8"/>
      <c r="H27" s="9"/>
      <c r="I27" s="16"/>
      <c r="J27" s="8"/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ht="15.45" x14ac:dyDescent="0.4">
      <c r="A28" s="71" t="s">
        <v>207</v>
      </c>
      <c r="B28" s="72" t="s">
        <v>206</v>
      </c>
      <c r="C28" s="69" t="s">
        <v>76</v>
      </c>
      <c r="D28" s="69"/>
      <c r="E28" s="6"/>
      <c r="F28" s="7"/>
      <c r="G28" s="8"/>
      <c r="H28" s="9"/>
      <c r="I28" s="16"/>
      <c r="J28" s="8"/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ht="15.45" x14ac:dyDescent="0.4">
      <c r="A29" s="71" t="s">
        <v>113</v>
      </c>
      <c r="B29" s="72" t="s">
        <v>114</v>
      </c>
      <c r="C29" s="123" t="s">
        <v>173</v>
      </c>
      <c r="D29" s="10"/>
      <c r="E29" s="9"/>
      <c r="F29" s="7"/>
      <c r="G29" s="8"/>
      <c r="H29" s="9"/>
      <c r="I29" s="16"/>
      <c r="J29" s="8"/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ht="15.45" x14ac:dyDescent="0.4">
      <c r="A30" s="118" t="s">
        <v>205</v>
      </c>
      <c r="B30" s="119" t="s">
        <v>196</v>
      </c>
      <c r="C30" s="69" t="s">
        <v>173</v>
      </c>
      <c r="D30" s="69"/>
      <c r="E30" s="6"/>
      <c r="F30" s="7"/>
      <c r="G30" s="8"/>
      <c r="H30" s="9"/>
      <c r="I30" s="16"/>
      <c r="J30" s="8"/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ht="15.45" x14ac:dyDescent="0.4">
      <c r="A31" s="120" t="s">
        <v>83</v>
      </c>
      <c r="B31" s="121" t="s">
        <v>77</v>
      </c>
      <c r="C31" s="10"/>
      <c r="D31" s="10"/>
      <c r="E31" s="9"/>
      <c r="F31" s="7"/>
      <c r="G31" s="8"/>
      <c r="H31" s="9"/>
      <c r="I31" s="16"/>
      <c r="J31" s="8"/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ht="15.45" x14ac:dyDescent="0.4">
      <c r="A32" s="71" t="s">
        <v>226</v>
      </c>
      <c r="B32" s="72" t="s">
        <v>206</v>
      </c>
      <c r="C32" s="75" t="s">
        <v>173</v>
      </c>
      <c r="D32" s="75"/>
      <c r="E32" s="76"/>
      <c r="F32" s="77"/>
      <c r="G32" s="75"/>
      <c r="H32" s="76"/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ht="15.45" x14ac:dyDescent="0.4">
      <c r="A33" s="71" t="s">
        <v>231</v>
      </c>
      <c r="B33" s="72" t="s">
        <v>218</v>
      </c>
      <c r="C33" s="75" t="s">
        <v>173</v>
      </c>
      <c r="D33" s="75"/>
      <c r="E33" s="76"/>
      <c r="F33" s="77"/>
      <c r="G33" s="75"/>
      <c r="H33" s="76"/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ht="15.45" x14ac:dyDescent="0.4">
      <c r="A34" s="118" t="s">
        <v>199</v>
      </c>
      <c r="B34" s="119" t="s">
        <v>200</v>
      </c>
      <c r="C34" s="75" t="s">
        <v>173</v>
      </c>
      <c r="D34" s="75"/>
      <c r="E34" s="76"/>
      <c r="F34" s="77"/>
      <c r="G34" s="75"/>
      <c r="H34" s="76"/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ht="15.45" x14ac:dyDescent="0.4">
      <c r="A35" s="71" t="s">
        <v>137</v>
      </c>
      <c r="B35" s="72" t="s">
        <v>138</v>
      </c>
      <c r="C35" s="75" t="s">
        <v>173</v>
      </c>
      <c r="D35" s="75"/>
      <c r="E35" s="76"/>
      <c r="F35" s="77"/>
      <c r="G35" s="75"/>
      <c r="H35" s="76"/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ht="15.45" x14ac:dyDescent="0.4">
      <c r="A36" s="71" t="s">
        <v>156</v>
      </c>
      <c r="B36" s="72" t="s">
        <v>84</v>
      </c>
      <c r="C36" s="75" t="s">
        <v>173</v>
      </c>
      <c r="D36" s="75"/>
      <c r="E36" s="76"/>
      <c r="F36" s="77"/>
      <c r="G36" s="75"/>
      <c r="H36" s="76"/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ht="15.45" x14ac:dyDescent="0.4">
      <c r="A37" s="71" t="s">
        <v>197</v>
      </c>
      <c r="B37" s="72" t="s">
        <v>198</v>
      </c>
      <c r="C37" s="75" t="s">
        <v>173</v>
      </c>
      <c r="D37" s="75"/>
      <c r="E37" s="76"/>
      <c r="F37" s="77"/>
      <c r="G37" s="75"/>
      <c r="H37" s="76"/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ht="15.45" x14ac:dyDescent="0.4">
      <c r="A38" s="71" t="s">
        <v>243</v>
      </c>
      <c r="B38" s="72" t="s">
        <v>244</v>
      </c>
      <c r="C38" s="75"/>
      <c r="D38" s="75"/>
      <c r="E38" s="76"/>
      <c r="F38" s="77"/>
      <c r="G38" s="75"/>
      <c r="H38" s="76"/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ht="15.45" x14ac:dyDescent="0.4">
      <c r="A39" s="71" t="s">
        <v>241</v>
      </c>
      <c r="B39" s="72" t="s">
        <v>242</v>
      </c>
      <c r="C39" s="75"/>
      <c r="D39" s="75"/>
      <c r="E39" s="76"/>
      <c r="F39" s="77"/>
      <c r="G39" s="75"/>
      <c r="H39" s="76"/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ht="15.45" x14ac:dyDescent="0.4">
      <c r="A40" s="71" t="s">
        <v>239</v>
      </c>
      <c r="B40" s="72" t="s">
        <v>240</v>
      </c>
      <c r="C40" s="75"/>
      <c r="D40" s="75"/>
      <c r="E40" s="76"/>
      <c r="F40" s="77"/>
      <c r="G40" s="75"/>
      <c r="H40" s="76"/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ht="15.45" x14ac:dyDescent="0.4">
      <c r="A41" s="118" t="s">
        <v>203</v>
      </c>
      <c r="B41" s="119" t="s">
        <v>204</v>
      </c>
      <c r="C41" s="75" t="s">
        <v>173</v>
      </c>
      <c r="D41" s="75"/>
      <c r="E41" s="76"/>
      <c r="F41" s="77"/>
      <c r="G41" s="75"/>
      <c r="H41" s="76"/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ht="15.45" x14ac:dyDescent="0.4">
      <c r="A42" s="70" t="s">
        <v>125</v>
      </c>
      <c r="B42" s="53" t="s">
        <v>98</v>
      </c>
      <c r="C42" s="75" t="s">
        <v>173</v>
      </c>
      <c r="D42" s="75"/>
      <c r="E42" s="76"/>
      <c r="F42" s="77"/>
      <c r="G42" s="75"/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ht="15.45" x14ac:dyDescent="0.4">
      <c r="A43" s="70" t="s">
        <v>175</v>
      </c>
      <c r="B43" s="53" t="s">
        <v>176</v>
      </c>
      <c r="C43" s="75" t="s">
        <v>173</v>
      </c>
      <c r="D43" s="75"/>
      <c r="E43" s="76"/>
      <c r="F43" s="77"/>
      <c r="G43" s="75"/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ht="15.45" x14ac:dyDescent="0.4">
      <c r="A44" s="70" t="s">
        <v>224</v>
      </c>
      <c r="B44" s="53" t="s">
        <v>87</v>
      </c>
      <c r="C44" s="122" t="s">
        <v>173</v>
      </c>
      <c r="D44" s="75"/>
      <c r="E44" s="76"/>
      <c r="F44" s="77"/>
      <c r="G44" s="75"/>
      <c r="H44" s="76"/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ht="15.45" x14ac:dyDescent="0.4">
      <c r="A45" s="53" t="s">
        <v>201</v>
      </c>
      <c r="B45" s="84" t="s">
        <v>202</v>
      </c>
      <c r="C45" s="75" t="s">
        <v>173</v>
      </c>
      <c r="D45" s="75"/>
      <c r="E45" s="76"/>
      <c r="F45" s="77"/>
      <c r="G45" s="75"/>
      <c r="H45" s="76"/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ht="15.45" x14ac:dyDescent="0.4">
      <c r="A46" s="129" t="s">
        <v>144</v>
      </c>
      <c r="B46" s="130" t="s">
        <v>145</v>
      </c>
      <c r="C46" s="81" t="s">
        <v>173</v>
      </c>
      <c r="D46" s="81"/>
      <c r="E46" s="82"/>
      <c r="F46" s="77"/>
      <c r="G46" s="75"/>
      <c r="H46" s="76"/>
      <c r="I46" s="79"/>
      <c r="J46" s="78"/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ht="15.45" x14ac:dyDescent="0.4">
      <c r="A47" s="70" t="s">
        <v>151</v>
      </c>
      <c r="B47" s="53" t="s">
        <v>152</v>
      </c>
      <c r="C47" s="75" t="s">
        <v>173</v>
      </c>
      <c r="D47" s="75"/>
      <c r="E47" s="76"/>
      <c r="F47" s="77"/>
      <c r="G47" s="75"/>
      <c r="H47" s="76"/>
      <c r="I47" s="79"/>
      <c r="J47" s="78"/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ht="15.45" x14ac:dyDescent="0.4">
      <c r="A48" s="70" t="s">
        <v>219</v>
      </c>
      <c r="B48" s="53" t="s">
        <v>220</v>
      </c>
      <c r="C48" s="75" t="s">
        <v>184</v>
      </c>
      <c r="D48" s="75"/>
      <c r="E48" s="76"/>
      <c r="F48" s="77"/>
      <c r="G48" s="75"/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ht="15.45" x14ac:dyDescent="0.4">
      <c r="A49" s="70" t="s">
        <v>115</v>
      </c>
      <c r="B49" s="53" t="s">
        <v>116</v>
      </c>
      <c r="C49" s="75" t="s">
        <v>76</v>
      </c>
      <c r="D49" s="75"/>
      <c r="E49" s="76"/>
      <c r="F49" s="77"/>
      <c r="G49" s="75"/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ht="15.45" x14ac:dyDescent="0.4">
      <c r="A50" s="70" t="s">
        <v>227</v>
      </c>
      <c r="B50" s="53" t="s">
        <v>228</v>
      </c>
      <c r="C50" s="75" t="s">
        <v>173</v>
      </c>
      <c r="D50" s="75"/>
      <c r="E50" s="76"/>
      <c r="F50" s="77"/>
      <c r="G50" s="75"/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ht="15.45" x14ac:dyDescent="0.4">
      <c r="A51" s="70" t="s">
        <v>229</v>
      </c>
      <c r="B51" s="53" t="s">
        <v>89</v>
      </c>
      <c r="C51" s="75" t="s">
        <v>173</v>
      </c>
      <c r="D51" s="75"/>
      <c r="E51" s="76"/>
      <c r="F51" s="77"/>
      <c r="G51" s="75"/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15.45" x14ac:dyDescent="0.4">
      <c r="A52" s="53" t="s">
        <v>190</v>
      </c>
      <c r="B52" s="84" t="s">
        <v>191</v>
      </c>
      <c r="C52" s="75" t="s">
        <v>76</v>
      </c>
      <c r="D52" s="75"/>
      <c r="E52" s="76"/>
      <c r="F52" s="77"/>
      <c r="G52" s="75"/>
      <c r="H52" s="76"/>
      <c r="I52" s="79"/>
      <c r="J52" s="78"/>
      <c r="K52" s="76"/>
      <c r="L52" s="77"/>
      <c r="M52" s="75"/>
      <c r="N52" s="76"/>
      <c r="O52" s="79"/>
      <c r="P52" s="78"/>
      <c r="Q52" s="76"/>
      <c r="R52" s="77"/>
      <c r="S52" s="75"/>
      <c r="T52" s="76"/>
      <c r="U52" s="77"/>
    </row>
    <row r="53" spans="1:21" ht="15.45" x14ac:dyDescent="0.4">
      <c r="A53" s="70" t="s">
        <v>186</v>
      </c>
      <c r="B53" s="53" t="s">
        <v>187</v>
      </c>
      <c r="C53" s="75" t="s">
        <v>173</v>
      </c>
      <c r="D53" s="75"/>
      <c r="E53" s="76"/>
      <c r="F53" s="77"/>
      <c r="G53" s="75"/>
      <c r="H53" s="76"/>
      <c r="I53" s="79"/>
      <c r="J53" s="78"/>
      <c r="K53" s="76"/>
      <c r="L53" s="77"/>
      <c r="M53" s="75"/>
      <c r="N53" s="76"/>
      <c r="O53" s="79"/>
      <c r="P53" s="78"/>
      <c r="Q53" s="76"/>
      <c r="R53" s="77"/>
      <c r="S53" s="75"/>
      <c r="T53" s="76"/>
      <c r="U53" s="77"/>
    </row>
    <row r="54" spans="1:21" ht="15" customHeight="1" x14ac:dyDescent="0.4">
      <c r="A54" s="70" t="s">
        <v>221</v>
      </c>
      <c r="B54" s="53" t="s">
        <v>88</v>
      </c>
      <c r="C54" s="81" t="s">
        <v>76</v>
      </c>
      <c r="D54" s="81"/>
      <c r="E54" s="82"/>
      <c r="F54" s="77"/>
      <c r="G54" s="75"/>
      <c r="H54" s="76"/>
      <c r="I54" s="79"/>
      <c r="J54" s="78"/>
      <c r="K54" s="76"/>
      <c r="L54" s="77"/>
      <c r="M54" s="75"/>
      <c r="N54" s="76"/>
      <c r="O54" s="79"/>
      <c r="P54" s="78"/>
      <c r="Q54" s="76"/>
      <c r="R54" s="77"/>
      <c r="S54" s="75"/>
      <c r="T54" s="76"/>
      <c r="U54" s="77"/>
    </row>
    <row r="55" spans="1:21" ht="15.9" thickBot="1" x14ac:dyDescent="0.45">
      <c r="A55" s="70" t="s">
        <v>237</v>
      </c>
      <c r="B55" s="53" t="s">
        <v>238</v>
      </c>
      <c r="C55" s="64" t="s">
        <v>173</v>
      </c>
      <c r="D55" s="64"/>
      <c r="E55" s="61"/>
      <c r="F55" s="62"/>
      <c r="G55" s="64"/>
      <c r="H55" s="61"/>
      <c r="I55" s="63"/>
      <c r="J55" s="60"/>
      <c r="K55" s="61"/>
      <c r="L55" s="62"/>
      <c r="M55" s="64"/>
      <c r="N55" s="61"/>
      <c r="O55" s="63"/>
      <c r="P55" s="60"/>
      <c r="Q55" s="61"/>
      <c r="R55" s="62"/>
      <c r="S55" s="64"/>
      <c r="T55" s="61"/>
      <c r="U55" s="62"/>
    </row>
    <row r="56" spans="1:21" ht="15.9" thickBot="1" x14ac:dyDescent="0.45">
      <c r="A56" s="70"/>
      <c r="B56" s="53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</row>
    <row r="57" spans="1:21" ht="15.9" thickBot="1" x14ac:dyDescent="0.45">
      <c r="A57" s="47" t="s">
        <v>64</v>
      </c>
      <c r="B57" s="48">
        <f>COUNTIF(A5:A56,"*")</f>
        <v>51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1"/>
    </row>
    <row r="58" spans="1:21" ht="15.9" thickBot="1" x14ac:dyDescent="0.45">
      <c r="A58" s="126" t="s">
        <v>17</v>
      </c>
      <c r="B58" s="127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1"/>
    </row>
    <row r="59" spans="1:21" ht="20.149999999999999" thickBot="1" x14ac:dyDescent="0.45">
      <c r="A59" s="49" t="s">
        <v>16</v>
      </c>
      <c r="B59" s="50">
        <f>COUNTIF(C5:C55,"P")</f>
        <v>39</v>
      </c>
      <c r="C59" s="48">
        <f>COUNTIF(A5:A41,"*")</f>
        <v>37</v>
      </c>
      <c r="D59" s="48">
        <f>COUNTIF(D5:D55,"P")</f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20.149999999999999" thickBot="1" x14ac:dyDescent="0.45">
      <c r="A60" s="22" t="s">
        <v>13</v>
      </c>
      <c r="B60" s="24">
        <f>ROUNDUP(B57*(1/2),0)</f>
        <v>26</v>
      </c>
      <c r="C60" s="127"/>
      <c r="D60" s="127"/>
      <c r="E60" s="128"/>
      <c r="F60" s="228" t="s">
        <v>18</v>
      </c>
      <c r="G60" s="226"/>
      <c r="H60" s="227"/>
      <c r="I60" s="228" t="s">
        <v>22</v>
      </c>
      <c r="J60" s="226"/>
      <c r="K60" s="227"/>
      <c r="L60" s="228" t="s">
        <v>23</v>
      </c>
      <c r="M60" s="226"/>
      <c r="N60" s="227"/>
      <c r="O60" s="228" t="s">
        <v>24</v>
      </c>
      <c r="P60" s="226"/>
      <c r="Q60" s="227"/>
      <c r="R60" s="228" t="s">
        <v>25</v>
      </c>
      <c r="S60" s="226"/>
      <c r="T60" s="227"/>
      <c r="U60" s="1"/>
    </row>
    <row r="61" spans="1:21" ht="19.75" x14ac:dyDescent="0.4">
      <c r="A61" s="22" t="s">
        <v>14</v>
      </c>
      <c r="B61" s="24">
        <f>ROUNDDOWN(B59/2,0)+1</f>
        <v>20</v>
      </c>
      <c r="C61" s="50">
        <f>COUNTIF(D5:D55,"P")</f>
        <v>0</v>
      </c>
      <c r="D61" s="50">
        <f>COUNTIF(E5:E55,"*")</f>
        <v>0</v>
      </c>
      <c r="E61" s="51">
        <f>COUNTIF(F5:F55,"*")</f>
        <v>0</v>
      </c>
      <c r="F61" s="217" t="s">
        <v>0</v>
      </c>
      <c r="G61" s="218"/>
      <c r="H61" s="26">
        <f>COUNTIF(G5:G55,"*")</f>
        <v>0</v>
      </c>
      <c r="I61" s="219" t="s">
        <v>0</v>
      </c>
      <c r="J61" s="218"/>
      <c r="K61" s="26">
        <f>COUNTIF(J5:J55,"*")</f>
        <v>0</v>
      </c>
      <c r="L61" s="219" t="s">
        <v>0</v>
      </c>
      <c r="M61" s="218"/>
      <c r="N61" s="26">
        <f>COUNTIF(M5:M55,"*")</f>
        <v>1</v>
      </c>
      <c r="O61" s="219" t="s">
        <v>0</v>
      </c>
      <c r="P61" s="218"/>
      <c r="Q61" s="26">
        <f>COUNTIF(P5:P55,"*")</f>
        <v>0</v>
      </c>
      <c r="R61" s="219" t="s">
        <v>0</v>
      </c>
      <c r="S61" s="218"/>
      <c r="T61" s="26">
        <f>COUNTIF(S5:S55,"*")</f>
        <v>0</v>
      </c>
      <c r="U61" s="1"/>
    </row>
    <row r="62" spans="1:21" ht="19.75" x14ac:dyDescent="0.4">
      <c r="A62" s="35" t="s">
        <v>15</v>
      </c>
      <c r="B62" s="36">
        <f>ROUNDUP(B59*2/3,0)</f>
        <v>26</v>
      </c>
      <c r="C62" s="24">
        <f>ROUNDUP(B57*(1/2),0)</f>
        <v>26</v>
      </c>
      <c r="D62" s="24">
        <f t="shared" ref="D62:E62" si="0">ROUNDUP(D61*(1/3),0)</f>
        <v>0</v>
      </c>
      <c r="E62" s="38">
        <f t="shared" si="0"/>
        <v>0</v>
      </c>
      <c r="F62" s="220" t="s">
        <v>1</v>
      </c>
      <c r="G62" s="221"/>
      <c r="H62" s="27">
        <f>COUNTIF(H5:H55,"*")</f>
        <v>0</v>
      </c>
      <c r="I62" s="222" t="s">
        <v>1</v>
      </c>
      <c r="J62" s="221"/>
      <c r="K62" s="27">
        <f>COUNTIF(K5:K55,"*")</f>
        <v>0</v>
      </c>
      <c r="L62" s="222" t="s">
        <v>1</v>
      </c>
      <c r="M62" s="221"/>
      <c r="N62" s="27">
        <f>COUNTIF(N5:N55,"*")</f>
        <v>0</v>
      </c>
      <c r="O62" s="222" t="s">
        <v>1</v>
      </c>
      <c r="P62" s="221"/>
      <c r="Q62" s="27">
        <f>COUNTIF(Q5:Q55,"*")</f>
        <v>0</v>
      </c>
      <c r="R62" s="222" t="s">
        <v>1</v>
      </c>
      <c r="S62" s="221"/>
      <c r="T62" s="27">
        <f>COUNTIF(T5:T55,"*")</f>
        <v>0</v>
      </c>
      <c r="U62" s="1"/>
    </row>
    <row r="63" spans="1:21" ht="20.149999999999999" thickBot="1" x14ac:dyDescent="0.45">
      <c r="A63" s="35" t="s">
        <v>67</v>
      </c>
      <c r="B63" s="36">
        <f>ROUNDUP(B57*2/3,0)</f>
        <v>34</v>
      </c>
      <c r="C63" s="24">
        <f>ROUNDDOWN(C61/2,0)+1</f>
        <v>1</v>
      </c>
      <c r="D63" s="24">
        <f>ROUNDDOWN(D61/2,0)+1</f>
        <v>1</v>
      </c>
      <c r="E63" s="38">
        <f t="shared" ref="E63" si="1">ROUNDDOWN(E61/2,0)+1</f>
        <v>1</v>
      </c>
      <c r="F63" s="212" t="s">
        <v>2</v>
      </c>
      <c r="G63" s="213"/>
      <c r="H63" s="28">
        <f>COUNTIF(I5:I55,"*")</f>
        <v>0</v>
      </c>
      <c r="I63" s="214" t="s">
        <v>2</v>
      </c>
      <c r="J63" s="213"/>
      <c r="K63" s="28">
        <f>COUNTIF(L5:L55,"*")</f>
        <v>0</v>
      </c>
      <c r="L63" s="214" t="s">
        <v>2</v>
      </c>
      <c r="M63" s="213"/>
      <c r="N63" s="28">
        <f>COUNTIF(O5:O55,"*")</f>
        <v>0</v>
      </c>
      <c r="O63" s="214" t="s">
        <v>2</v>
      </c>
      <c r="P63" s="213"/>
      <c r="Q63" s="28">
        <f>COUNTIF(R5:R55,"*")</f>
        <v>0</v>
      </c>
      <c r="R63" s="214" t="s">
        <v>2</v>
      </c>
      <c r="S63" s="213"/>
      <c r="T63" s="28">
        <f>COUNTIF(U5:U55,"*")</f>
        <v>0</v>
      </c>
      <c r="U63" s="1"/>
    </row>
    <row r="64" spans="1:21" ht="20.149999999999999" thickBot="1" x14ac:dyDescent="0.45">
      <c r="A64" s="37" t="s">
        <v>26</v>
      </c>
      <c r="B64" s="124">
        <f>ROUNDUP(B59*0.25,0)</f>
        <v>10</v>
      </c>
      <c r="C64" s="36">
        <f t="shared" ref="C64:E64" si="2">ROUNDUP(C61*2/3,0)</f>
        <v>0</v>
      </c>
      <c r="D64" s="36">
        <f t="shared" si="2"/>
        <v>0</v>
      </c>
      <c r="E64" s="83">
        <f t="shared" si="2"/>
        <v>0</v>
      </c>
      <c r="F64" s="215" t="s">
        <v>19</v>
      </c>
      <c r="G64" s="216"/>
      <c r="H64" s="29" t="str">
        <f>IF(H61&gt;H62,"PASS","FAIL")</f>
        <v>FAIL</v>
      </c>
      <c r="I64" s="215" t="s">
        <v>19</v>
      </c>
      <c r="J64" s="216"/>
      <c r="K64" s="29" t="str">
        <f>IF(K61&gt;K62,"PASS","FAIL")</f>
        <v>FAIL</v>
      </c>
      <c r="L64" s="215" t="s">
        <v>19</v>
      </c>
      <c r="M64" s="216"/>
      <c r="N64" s="29" t="str">
        <f>IF(N61&gt;N62,"PASS","FAIL")</f>
        <v>PASS</v>
      </c>
      <c r="O64" s="215" t="s">
        <v>19</v>
      </c>
      <c r="P64" s="216"/>
      <c r="Q64" s="29" t="str">
        <f>IF(Q61&gt;Q62,"PASS","FAIL")</f>
        <v>FAIL</v>
      </c>
      <c r="R64" s="215" t="s">
        <v>19</v>
      </c>
      <c r="S64" s="216"/>
      <c r="T64" s="29" t="str">
        <f>IF(T61&gt;T62,"PASS","FAIL")</f>
        <v>FAIL</v>
      </c>
      <c r="U64" s="1"/>
    </row>
    <row r="65" spans="1:21" ht="20.149999999999999" thickBot="1" x14ac:dyDescent="0.45">
      <c r="A65" s="40" t="s">
        <v>119</v>
      </c>
      <c r="B65" s="86">
        <f>ROUNDUP(B57*1/3,0)</f>
        <v>17</v>
      </c>
      <c r="C65" s="36">
        <f>ROUNDUP(C59*2/3,0)</f>
        <v>25</v>
      </c>
      <c r="D65" s="36">
        <f t="shared" ref="D65:E65" si="3">ROUNDUP(D59*2/3,0)</f>
        <v>0</v>
      </c>
      <c r="E65" s="83">
        <f t="shared" si="3"/>
        <v>0</v>
      </c>
      <c r="F65" s="223" t="s">
        <v>21</v>
      </c>
      <c r="G65" s="224"/>
      <c r="H65" s="225"/>
      <c r="I65" s="223" t="s">
        <v>21</v>
      </c>
      <c r="J65" s="224"/>
      <c r="K65" s="225"/>
      <c r="L65" s="223" t="s">
        <v>21</v>
      </c>
      <c r="M65" s="224"/>
      <c r="N65" s="225"/>
      <c r="O65" s="223" t="s">
        <v>21</v>
      </c>
      <c r="P65" s="224"/>
      <c r="Q65" s="225"/>
      <c r="R65" s="223" t="s">
        <v>21</v>
      </c>
      <c r="S65" s="224"/>
      <c r="T65" s="225"/>
      <c r="U65" s="1"/>
    </row>
    <row r="66" spans="1:21" ht="15.9" thickBot="1" x14ac:dyDescent="0.45">
      <c r="A66" s="40" t="s">
        <v>62</v>
      </c>
      <c r="B66" s="45">
        <f>COUNTIF(C5:C55,"E")</f>
        <v>6</v>
      </c>
      <c r="C66" s="124">
        <f t="shared" ref="C66:E67" si="4">ROUNDUP(C61*0.25,0)</f>
        <v>0</v>
      </c>
      <c r="D66" s="124">
        <f t="shared" si="4"/>
        <v>0</v>
      </c>
      <c r="E66" s="125">
        <f t="shared" si="4"/>
        <v>0</v>
      </c>
      <c r="F66" s="226" t="s">
        <v>20</v>
      </c>
      <c r="G66" s="226"/>
      <c r="H66" s="227"/>
      <c r="I66" s="228" t="s">
        <v>20</v>
      </c>
      <c r="J66" s="226"/>
      <c r="K66" s="227"/>
      <c r="L66" s="228" t="s">
        <v>20</v>
      </c>
      <c r="M66" s="226"/>
      <c r="N66" s="227"/>
      <c r="O66" s="228" t="s">
        <v>20</v>
      </c>
      <c r="P66" s="226"/>
      <c r="Q66" s="227"/>
      <c r="R66" s="228" t="s">
        <v>20</v>
      </c>
      <c r="S66" s="226"/>
      <c r="T66" s="227"/>
      <c r="U66" s="1"/>
    </row>
    <row r="67" spans="1:21" ht="15.9" thickBot="1" x14ac:dyDescent="0.45">
      <c r="A67" s="41" t="s">
        <v>63</v>
      </c>
      <c r="B67" s="43">
        <f>COUNTIF(C5:C55,"U")</f>
        <v>1</v>
      </c>
      <c r="C67" s="86">
        <f t="shared" si="4"/>
        <v>7</v>
      </c>
      <c r="D67" s="86">
        <f t="shared" si="4"/>
        <v>0</v>
      </c>
      <c r="E67" s="87">
        <f t="shared" si="4"/>
        <v>0</v>
      </c>
      <c r="F67" s="217" t="s">
        <v>0</v>
      </c>
      <c r="G67" s="218"/>
      <c r="H67" s="26">
        <f>COUNTIF(G5:G55,"*")</f>
        <v>0</v>
      </c>
      <c r="I67" s="219" t="s">
        <v>0</v>
      </c>
      <c r="J67" s="218"/>
      <c r="K67" s="26">
        <f>COUNTIF(J5:J55,"*")</f>
        <v>0</v>
      </c>
      <c r="L67" s="219" t="s">
        <v>0</v>
      </c>
      <c r="M67" s="218"/>
      <c r="N67" s="26">
        <f>COUNTIF(M5:M55,"*")</f>
        <v>1</v>
      </c>
      <c r="O67" s="219" t="s">
        <v>0</v>
      </c>
      <c r="P67" s="218"/>
      <c r="Q67" s="26">
        <f>COUNTIF(P5:P55,"*")</f>
        <v>0</v>
      </c>
      <c r="R67" s="219" t="s">
        <v>0</v>
      </c>
      <c r="S67" s="218"/>
      <c r="T67" s="26">
        <f>COUNTIF(S5:S55,"*")</f>
        <v>0</v>
      </c>
      <c r="U67" s="1"/>
    </row>
    <row r="68" spans="1:21" ht="15.45" x14ac:dyDescent="0.4">
      <c r="A68" s="4"/>
      <c r="B68" s="4"/>
      <c r="C68" s="45">
        <f>COUNTIF(D5:D58,"E")</f>
        <v>0</v>
      </c>
      <c r="D68" s="45">
        <f>COUNTIF(E5:E58,"E")</f>
        <v>0</v>
      </c>
      <c r="E68" s="44">
        <f>COUNTIF(F5:F58,"E")</f>
        <v>0</v>
      </c>
      <c r="F68" s="220" t="s">
        <v>1</v>
      </c>
      <c r="G68" s="221"/>
      <c r="H68" s="27">
        <f>COUNTIF(H5:H55,"*")</f>
        <v>0</v>
      </c>
      <c r="I68" s="222" t="s">
        <v>1</v>
      </c>
      <c r="J68" s="221"/>
      <c r="K68" s="27">
        <f>COUNTIF(K5:K55,"*")</f>
        <v>0</v>
      </c>
      <c r="L68" s="222" t="s">
        <v>1</v>
      </c>
      <c r="M68" s="221"/>
      <c r="N68" s="27">
        <f>COUNTIF(N5:N55,"*")</f>
        <v>0</v>
      </c>
      <c r="O68" s="222" t="s">
        <v>1</v>
      </c>
      <c r="P68" s="221"/>
      <c r="Q68" s="27">
        <f>COUNTIF(Q5:Q55,"*")</f>
        <v>0</v>
      </c>
      <c r="R68" s="222" t="s">
        <v>1</v>
      </c>
      <c r="S68" s="221"/>
      <c r="T68" s="27">
        <f>COUNTIF(T5:T55,"*")</f>
        <v>0</v>
      </c>
      <c r="U68" s="1"/>
    </row>
    <row r="69" spans="1:21" ht="15.9" thickBot="1" x14ac:dyDescent="0.45">
      <c r="A69" s="4"/>
      <c r="B69" s="4"/>
      <c r="C69" s="43">
        <f>COUNTIF(D5:D59,"U")</f>
        <v>0</v>
      </c>
      <c r="D69" s="43">
        <f>COUNTIF(E5:E59,"U")</f>
        <v>0</v>
      </c>
      <c r="E69" s="42">
        <f>COUNTIF(F5:F59,"U")</f>
        <v>0</v>
      </c>
      <c r="F69" s="212" t="s">
        <v>2</v>
      </c>
      <c r="G69" s="213"/>
      <c r="H69" s="28">
        <f>COUNTIF(I5:I55,"*")</f>
        <v>0</v>
      </c>
      <c r="I69" s="214" t="s">
        <v>2</v>
      </c>
      <c r="J69" s="213"/>
      <c r="K69" s="28">
        <f>COUNTIF(L5:L55,"*")</f>
        <v>0</v>
      </c>
      <c r="L69" s="214" t="s">
        <v>2</v>
      </c>
      <c r="M69" s="213"/>
      <c r="N69" s="28">
        <f>COUNTIF(O5:O55,"*")</f>
        <v>0</v>
      </c>
      <c r="O69" s="214" t="s">
        <v>2</v>
      </c>
      <c r="P69" s="213"/>
      <c r="Q69" s="28">
        <f>COUNTIF(R5:R55,"*")</f>
        <v>0</v>
      </c>
      <c r="R69" s="214" t="s">
        <v>2</v>
      </c>
      <c r="S69" s="213"/>
      <c r="T69" s="28">
        <f>COUNTIF(U5:U55,"*")</f>
        <v>0</v>
      </c>
      <c r="U69" s="1"/>
    </row>
    <row r="70" spans="1:21" ht="15.9" thickBot="1" x14ac:dyDescent="0.45">
      <c r="A70" s="1"/>
      <c r="B70" s="4"/>
      <c r="C70" s="4"/>
      <c r="D70" s="4"/>
      <c r="E70" s="1"/>
      <c r="F70" s="215" t="s">
        <v>19</v>
      </c>
      <c r="G70" s="216"/>
      <c r="H70" s="29" t="str">
        <f>IF(H67&gt;=((H67+H68)*(2/3)),"PASS","FAIL")</f>
        <v>PASS</v>
      </c>
      <c r="I70" s="215" t="s">
        <v>19</v>
      </c>
      <c r="J70" s="216"/>
      <c r="K70" s="29" t="str">
        <f>IF(K67&gt;=((K67+K68)*(2/3)),"PASS","FAIL")</f>
        <v>PASS</v>
      </c>
      <c r="L70" s="215" t="s">
        <v>19</v>
      </c>
      <c r="M70" s="216"/>
      <c r="N70" s="29" t="str">
        <f>IF(N67&gt;=((N67+N68)*(2/3)),"PASS","FAIL")</f>
        <v>PASS</v>
      </c>
      <c r="O70" s="215" t="s">
        <v>19</v>
      </c>
      <c r="P70" s="216"/>
      <c r="Q70" s="29" t="str">
        <f>IF(Q67&gt;=((Q67+Q68)*(2/3)),"PASS","FAIL")</f>
        <v>PASS</v>
      </c>
      <c r="R70" s="215" t="s">
        <v>19</v>
      </c>
      <c r="S70" s="216"/>
      <c r="T70" s="29" t="str">
        <f>IF(T67&gt;=((T67+T68)*(2/3)),"PASS","FAIL")</f>
        <v>PASS</v>
      </c>
      <c r="U70" s="1"/>
    </row>
  </sheetData>
  <mergeCells count="64">
    <mergeCell ref="F69:G69"/>
    <mergeCell ref="I69:J69"/>
    <mergeCell ref="L69:M69"/>
    <mergeCell ref="O69:P69"/>
    <mergeCell ref="R69:S69"/>
    <mergeCell ref="F70:G70"/>
    <mergeCell ref="I70:J70"/>
    <mergeCell ref="L70:M70"/>
    <mergeCell ref="O70:P70"/>
    <mergeCell ref="R70:S70"/>
    <mergeCell ref="F67:G67"/>
    <mergeCell ref="I67:J67"/>
    <mergeCell ref="L67:M67"/>
    <mergeCell ref="O67:P67"/>
    <mergeCell ref="R67:S67"/>
    <mergeCell ref="F68:G68"/>
    <mergeCell ref="I68:J68"/>
    <mergeCell ref="L68:M68"/>
    <mergeCell ref="O68:P68"/>
    <mergeCell ref="R68:S68"/>
    <mergeCell ref="F65:H65"/>
    <mergeCell ref="I65:K65"/>
    <mergeCell ref="L65:N65"/>
    <mergeCell ref="O65:Q65"/>
    <mergeCell ref="R65:T65"/>
    <mergeCell ref="F66:H66"/>
    <mergeCell ref="I66:K66"/>
    <mergeCell ref="L66:N66"/>
    <mergeCell ref="O66:Q66"/>
    <mergeCell ref="R66:T66"/>
    <mergeCell ref="F63:G63"/>
    <mergeCell ref="I63:J63"/>
    <mergeCell ref="L63:M63"/>
    <mergeCell ref="O63:P63"/>
    <mergeCell ref="R63:S63"/>
    <mergeCell ref="F64:G64"/>
    <mergeCell ref="I64:J64"/>
    <mergeCell ref="L64:M64"/>
    <mergeCell ref="O64:P64"/>
    <mergeCell ref="R64:S64"/>
    <mergeCell ref="F61:G61"/>
    <mergeCell ref="I61:J61"/>
    <mergeCell ref="L61:M61"/>
    <mergeCell ref="O61:P61"/>
    <mergeCell ref="R61:S61"/>
    <mergeCell ref="F62:G62"/>
    <mergeCell ref="I62:J62"/>
    <mergeCell ref="L62:M62"/>
    <mergeCell ref="O62:P62"/>
    <mergeCell ref="R62:S62"/>
    <mergeCell ref="R60:T60"/>
    <mergeCell ref="B1:L1"/>
    <mergeCell ref="C2:F3"/>
    <mergeCell ref="G2:U2"/>
    <mergeCell ref="G3:I3"/>
    <mergeCell ref="J3:L3"/>
    <mergeCell ref="M3:O3"/>
    <mergeCell ref="P3:R3"/>
    <mergeCell ref="S3:U3"/>
    <mergeCell ref="A4:B4"/>
    <mergeCell ref="F60:H60"/>
    <mergeCell ref="I60:K60"/>
    <mergeCell ref="L60:N60"/>
    <mergeCell ref="O60:Q60"/>
  </mergeCells>
  <conditionalFormatting sqref="I5">
    <cfRule type="expression" dxfId="15" priority="1">
      <formula>"if(E6=""PV"",IF(H6=""*""),1,0)"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zoomScaleNormal="150" zoomScalePageLayoutView="150" workbookViewId="0">
      <selection activeCell="A2" sqref="A2"/>
    </sheetView>
  </sheetViews>
  <sheetFormatPr defaultColWidth="8.84375" defaultRowHeight="15.45" x14ac:dyDescent="0.4"/>
  <cols>
    <col min="1" max="1" width="27.15234375" style="1" customWidth="1"/>
    <col min="2" max="2" width="11.69140625" style="4" customWidth="1"/>
    <col min="3" max="5" width="6.69140625" style="4" customWidth="1"/>
    <col min="6" max="8" width="6.69140625" style="1" customWidth="1"/>
    <col min="9" max="9" width="7.84375" style="1" customWidth="1"/>
    <col min="10" max="11" width="6.69140625" style="1" customWidth="1"/>
    <col min="12" max="12" width="7.84375" style="1" customWidth="1"/>
    <col min="13" max="14" width="6.69140625" style="1" customWidth="1"/>
    <col min="15" max="15" width="7.84375" style="1" customWidth="1"/>
    <col min="16" max="17" width="6.69140625" style="1" customWidth="1"/>
    <col min="18" max="18" width="7.84375" style="1" customWidth="1"/>
    <col min="19" max="20" width="6.69140625" style="1" customWidth="1"/>
    <col min="21" max="21" width="7.84375" style="1" customWidth="1"/>
    <col min="22" max="22" width="8.84375" style="1"/>
    <col min="23" max="23" width="14.15234375" style="1" bestFit="1" customWidth="1"/>
    <col min="24" max="24" width="13.69140625" style="1" customWidth="1"/>
    <col min="25" max="16384" width="8.84375" style="1"/>
  </cols>
  <sheetData>
    <row r="1" spans="1:24" ht="22.75" thickBot="1" x14ac:dyDescent="0.55000000000000004"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1:24" ht="32.049999999999997" customHeight="1" thickBot="1" x14ac:dyDescent="0.5"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  <c r="W2" s="65" t="s">
        <v>73</v>
      </c>
      <c r="X2" s="66"/>
    </row>
    <row r="3" spans="1:24" ht="15.9" thickBot="1" x14ac:dyDescent="0.45">
      <c r="B3" s="2"/>
      <c r="C3" s="233"/>
      <c r="D3" s="234"/>
      <c r="E3" s="234"/>
      <c r="F3" s="235"/>
      <c r="G3" s="239" t="s">
        <v>167</v>
      </c>
      <c r="H3" s="239"/>
      <c r="I3" s="239"/>
      <c r="J3" s="239" t="s">
        <v>168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3" t="s">
        <v>70</v>
      </c>
      <c r="X3" s="80">
        <v>0.27083333333333331</v>
      </c>
    </row>
    <row r="4" spans="1:24" s="3" customFormat="1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115" t="s">
        <v>0</v>
      </c>
      <c r="H4" s="116" t="s">
        <v>1</v>
      </c>
      <c r="I4" s="20" t="s">
        <v>2</v>
      </c>
      <c r="J4" s="115" t="s">
        <v>0</v>
      </c>
      <c r="K4" s="116" t="s">
        <v>1</v>
      </c>
      <c r="L4" s="20" t="s">
        <v>2</v>
      </c>
      <c r="M4" s="115" t="s">
        <v>0</v>
      </c>
      <c r="N4" s="116" t="s">
        <v>1</v>
      </c>
      <c r="O4" s="117" t="s">
        <v>2</v>
      </c>
      <c r="P4" s="21" t="s">
        <v>0</v>
      </c>
      <c r="Q4" s="116" t="s">
        <v>1</v>
      </c>
      <c r="R4" s="20" t="s">
        <v>2</v>
      </c>
      <c r="S4" s="115" t="s">
        <v>0</v>
      </c>
      <c r="T4" s="116" t="s">
        <v>1</v>
      </c>
      <c r="U4" s="117" t="s">
        <v>2</v>
      </c>
      <c r="W4" s="3" t="s">
        <v>71</v>
      </c>
      <c r="X4" s="80"/>
    </row>
    <row r="5" spans="1:24" x14ac:dyDescent="0.4">
      <c r="A5" s="71" t="s">
        <v>146</v>
      </c>
      <c r="B5" s="72" t="s">
        <v>147</v>
      </c>
      <c r="C5" s="68"/>
      <c r="D5" s="68"/>
      <c r="E5" s="57"/>
      <c r="F5" s="19"/>
      <c r="G5" s="17"/>
      <c r="H5" s="18"/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  <c r="W5" s="3" t="s">
        <v>72</v>
      </c>
      <c r="X5" s="80"/>
    </row>
    <row r="6" spans="1:24" x14ac:dyDescent="0.4">
      <c r="A6" s="71" t="s">
        <v>222</v>
      </c>
      <c r="B6" s="72" t="s">
        <v>223</v>
      </c>
      <c r="C6" s="69"/>
      <c r="D6" s="69"/>
      <c r="E6" s="6"/>
      <c r="F6" s="7"/>
      <c r="G6" s="8"/>
      <c r="H6" s="9"/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  <c r="W6" s="3" t="s">
        <v>69</v>
      </c>
      <c r="X6" s="85">
        <v>0.32083333333333336</v>
      </c>
    </row>
    <row r="7" spans="1:24" x14ac:dyDescent="0.4">
      <c r="A7" s="71" t="s">
        <v>215</v>
      </c>
      <c r="B7" s="72" t="s">
        <v>216</v>
      </c>
      <c r="C7" s="69"/>
      <c r="D7" s="69"/>
      <c r="E7" s="6"/>
      <c r="F7" s="7"/>
      <c r="G7" s="8"/>
      <c r="H7" s="9"/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x14ac:dyDescent="0.4">
      <c r="A8" s="71" t="s">
        <v>235</v>
      </c>
      <c r="B8" s="72" t="s">
        <v>236</v>
      </c>
      <c r="C8" s="10"/>
      <c r="D8" s="10"/>
      <c r="E8" s="9"/>
      <c r="F8" s="7"/>
      <c r="G8" s="8"/>
      <c r="H8" s="9"/>
      <c r="I8" s="16"/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x14ac:dyDescent="0.4">
      <c r="A9" s="71" t="s">
        <v>178</v>
      </c>
      <c r="B9" s="72" t="s">
        <v>179</v>
      </c>
      <c r="C9" s="69"/>
      <c r="D9" s="69"/>
      <c r="E9" s="6"/>
      <c r="F9" s="7"/>
      <c r="G9" s="8"/>
      <c r="H9" s="9"/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4" x14ac:dyDescent="0.4">
      <c r="A10" s="71" t="s">
        <v>155</v>
      </c>
      <c r="B10" s="72" t="s">
        <v>92</v>
      </c>
      <c r="C10" s="69"/>
      <c r="D10" s="69"/>
      <c r="E10" s="6"/>
      <c r="F10" s="7"/>
      <c r="G10" s="8"/>
      <c r="H10" s="9"/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x14ac:dyDescent="0.4">
      <c r="A11" s="71" t="s">
        <v>212</v>
      </c>
      <c r="B11" s="72" t="s">
        <v>213</v>
      </c>
      <c r="C11" s="69"/>
      <c r="D11" s="69"/>
      <c r="E11" s="6"/>
      <c r="F11" s="7"/>
      <c r="G11" s="8"/>
      <c r="H11" s="9"/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x14ac:dyDescent="0.4">
      <c r="A12" s="71" t="s">
        <v>234</v>
      </c>
      <c r="B12" s="72" t="s">
        <v>127</v>
      </c>
      <c r="C12" s="69"/>
      <c r="D12" s="69"/>
      <c r="E12" s="6"/>
      <c r="F12" s="7"/>
      <c r="G12" s="8"/>
      <c r="H12" s="9"/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x14ac:dyDescent="0.4">
      <c r="A13" s="71" t="s">
        <v>210</v>
      </c>
      <c r="B13" s="72" t="s">
        <v>211</v>
      </c>
      <c r="C13" s="69"/>
      <c r="D13" s="69"/>
      <c r="E13" s="6"/>
      <c r="F13" s="7"/>
      <c r="G13" s="8"/>
      <c r="H13" s="9"/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x14ac:dyDescent="0.4">
      <c r="A14" s="71" t="s">
        <v>148</v>
      </c>
      <c r="B14" s="72" t="s">
        <v>149</v>
      </c>
      <c r="C14" s="69"/>
      <c r="D14" s="69"/>
      <c r="E14" s="6"/>
      <c r="F14" s="7"/>
      <c r="G14" s="8"/>
      <c r="H14" s="9"/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x14ac:dyDescent="0.4">
      <c r="A15" s="71" t="s">
        <v>111</v>
      </c>
      <c r="B15" s="72" t="s">
        <v>177</v>
      </c>
      <c r="C15" s="69"/>
      <c r="D15" s="69"/>
      <c r="E15" s="6"/>
      <c r="F15" s="7"/>
      <c r="G15" s="8"/>
      <c r="H15" s="9"/>
      <c r="I15" s="16"/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x14ac:dyDescent="0.4">
      <c r="A16" s="71" t="s">
        <v>101</v>
      </c>
      <c r="B16" s="72" t="s">
        <v>102</v>
      </c>
      <c r="C16" s="69"/>
      <c r="D16" s="69"/>
      <c r="E16" s="6"/>
      <c r="F16" s="7"/>
      <c r="G16" s="8"/>
      <c r="H16" s="9"/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x14ac:dyDescent="0.4">
      <c r="A17" s="71" t="s">
        <v>86</v>
      </c>
      <c r="B17" s="72" t="s">
        <v>78</v>
      </c>
      <c r="C17" s="69"/>
      <c r="D17" s="69"/>
      <c r="E17" s="6"/>
      <c r="F17" s="7"/>
      <c r="G17" s="8"/>
      <c r="H17" s="9"/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x14ac:dyDescent="0.4">
      <c r="A18" s="118" t="s">
        <v>192</v>
      </c>
      <c r="B18" s="119" t="s">
        <v>193</v>
      </c>
      <c r="C18" s="69"/>
      <c r="D18" s="69"/>
      <c r="E18" s="6"/>
      <c r="F18" s="7"/>
      <c r="G18" s="8"/>
      <c r="H18" s="9"/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x14ac:dyDescent="0.4">
      <c r="A19" s="118" t="s">
        <v>188</v>
      </c>
      <c r="B19" s="119" t="s">
        <v>214</v>
      </c>
      <c r="C19" s="10"/>
      <c r="D19" s="10"/>
      <c r="E19" s="9"/>
      <c r="F19" s="7"/>
      <c r="G19" s="8"/>
      <c r="H19" s="9"/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x14ac:dyDescent="0.4">
      <c r="A20" s="118" t="s">
        <v>188</v>
      </c>
      <c r="B20" s="119" t="s">
        <v>189</v>
      </c>
      <c r="C20" s="10"/>
      <c r="D20" s="10"/>
      <c r="E20" s="9"/>
      <c r="F20" s="7"/>
      <c r="G20" s="8"/>
      <c r="H20" s="9"/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x14ac:dyDescent="0.4">
      <c r="A21" s="118" t="s">
        <v>194</v>
      </c>
      <c r="B21" s="119" t="s">
        <v>195</v>
      </c>
      <c r="C21" s="69"/>
      <c r="D21" s="69"/>
      <c r="E21" s="6"/>
      <c r="F21" s="7"/>
      <c r="G21" s="8"/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x14ac:dyDescent="0.4">
      <c r="A22" s="71" t="s">
        <v>117</v>
      </c>
      <c r="B22" s="72" t="s">
        <v>118</v>
      </c>
      <c r="C22" s="69"/>
      <c r="D22" s="69"/>
      <c r="E22" s="6"/>
      <c r="F22" s="7"/>
      <c r="G22" s="8"/>
      <c r="H22" s="9"/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x14ac:dyDescent="0.4">
      <c r="A23" s="71" t="s">
        <v>82</v>
      </c>
      <c r="B23" s="72" t="s">
        <v>225</v>
      </c>
      <c r="C23" s="69"/>
      <c r="D23" s="69"/>
      <c r="E23" s="6"/>
      <c r="F23" s="7"/>
      <c r="G23" s="8"/>
      <c r="H23" s="9"/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x14ac:dyDescent="0.4">
      <c r="A24" s="71" t="s">
        <v>153</v>
      </c>
      <c r="B24" s="72" t="s">
        <v>154</v>
      </c>
      <c r="C24" s="10"/>
      <c r="D24" s="10"/>
      <c r="E24" s="9"/>
      <c r="F24" s="7"/>
      <c r="G24" s="8"/>
      <c r="H24" s="9"/>
      <c r="I24" s="16"/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x14ac:dyDescent="0.4">
      <c r="A25" s="71" t="s">
        <v>208</v>
      </c>
      <c r="B25" s="72" t="s">
        <v>209</v>
      </c>
      <c r="C25" s="123"/>
      <c r="D25" s="10"/>
      <c r="E25" s="9"/>
      <c r="F25" s="7"/>
      <c r="G25" s="8"/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x14ac:dyDescent="0.4">
      <c r="A26" s="120" t="s">
        <v>132</v>
      </c>
      <c r="B26" s="121" t="s">
        <v>133</v>
      </c>
      <c r="C26" s="69"/>
      <c r="D26" s="69"/>
      <c r="E26" s="6"/>
      <c r="F26" s="7"/>
      <c r="G26" s="8"/>
      <c r="H26" s="9"/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x14ac:dyDescent="0.4">
      <c r="A27" s="71" t="s">
        <v>232</v>
      </c>
      <c r="B27" s="72" t="s">
        <v>233</v>
      </c>
      <c r="C27" s="69"/>
      <c r="D27" s="69"/>
      <c r="E27" s="6"/>
      <c r="F27" s="7"/>
      <c r="G27" s="8"/>
      <c r="H27" s="9"/>
      <c r="I27" s="16"/>
      <c r="J27" s="8"/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x14ac:dyDescent="0.4">
      <c r="A28" s="71" t="s">
        <v>207</v>
      </c>
      <c r="B28" s="72" t="s">
        <v>206</v>
      </c>
      <c r="C28" s="69"/>
      <c r="D28" s="69"/>
      <c r="E28" s="6"/>
      <c r="F28" s="7"/>
      <c r="G28" s="8"/>
      <c r="H28" s="9"/>
      <c r="I28" s="16"/>
      <c r="J28" s="8"/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x14ac:dyDescent="0.4">
      <c r="A29" s="71" t="s">
        <v>113</v>
      </c>
      <c r="B29" s="72" t="s">
        <v>114</v>
      </c>
      <c r="C29" s="123"/>
      <c r="D29" s="10"/>
      <c r="E29" s="9"/>
      <c r="F29" s="7"/>
      <c r="G29" s="8"/>
      <c r="H29" s="9"/>
      <c r="I29" s="16"/>
      <c r="J29" s="8"/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x14ac:dyDescent="0.4">
      <c r="A30" s="118" t="s">
        <v>205</v>
      </c>
      <c r="B30" s="119" t="s">
        <v>196</v>
      </c>
      <c r="C30" s="69"/>
      <c r="D30" s="69"/>
      <c r="E30" s="6"/>
      <c r="F30" s="7"/>
      <c r="G30" s="8"/>
      <c r="H30" s="9"/>
      <c r="I30" s="16"/>
      <c r="J30" s="8"/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x14ac:dyDescent="0.4">
      <c r="A31" s="120" t="s">
        <v>83</v>
      </c>
      <c r="B31" s="121" t="s">
        <v>77</v>
      </c>
      <c r="C31" s="10"/>
      <c r="D31" s="10"/>
      <c r="E31" s="9"/>
      <c r="F31" s="7"/>
      <c r="G31" s="8"/>
      <c r="H31" s="9"/>
      <c r="I31" s="16"/>
      <c r="J31" s="8"/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x14ac:dyDescent="0.4">
      <c r="A32" s="71" t="s">
        <v>226</v>
      </c>
      <c r="B32" s="72" t="s">
        <v>206</v>
      </c>
      <c r="C32" s="75"/>
      <c r="D32" s="75"/>
      <c r="E32" s="76"/>
      <c r="F32" s="77"/>
      <c r="G32" s="75"/>
      <c r="H32" s="76"/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x14ac:dyDescent="0.4">
      <c r="A33" s="71" t="s">
        <v>231</v>
      </c>
      <c r="B33" s="72" t="s">
        <v>218</v>
      </c>
      <c r="C33" s="75"/>
      <c r="D33" s="75"/>
      <c r="E33" s="76"/>
      <c r="F33" s="77"/>
      <c r="G33" s="75"/>
      <c r="H33" s="76"/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x14ac:dyDescent="0.4">
      <c r="A34" s="118" t="s">
        <v>199</v>
      </c>
      <c r="B34" s="119" t="s">
        <v>200</v>
      </c>
      <c r="C34" s="75"/>
      <c r="D34" s="75"/>
      <c r="E34" s="76"/>
      <c r="F34" s="77"/>
      <c r="G34" s="75"/>
      <c r="H34" s="76"/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x14ac:dyDescent="0.4">
      <c r="A35" s="71" t="s">
        <v>137</v>
      </c>
      <c r="B35" s="72" t="s">
        <v>138</v>
      </c>
      <c r="C35" s="75"/>
      <c r="D35" s="75"/>
      <c r="E35" s="76"/>
      <c r="F35" s="77"/>
      <c r="G35" s="75"/>
      <c r="H35" s="76"/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x14ac:dyDescent="0.4">
      <c r="A36" s="71" t="s">
        <v>156</v>
      </c>
      <c r="B36" s="72" t="s">
        <v>84</v>
      </c>
      <c r="C36" s="75"/>
      <c r="D36" s="75"/>
      <c r="E36" s="76"/>
      <c r="F36" s="77"/>
      <c r="G36" s="75"/>
      <c r="H36" s="76"/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x14ac:dyDescent="0.4">
      <c r="A37" s="71" t="s">
        <v>197</v>
      </c>
      <c r="B37" s="72" t="s">
        <v>198</v>
      </c>
      <c r="C37" s="75"/>
      <c r="D37" s="75"/>
      <c r="E37" s="76"/>
      <c r="F37" s="77"/>
      <c r="G37" s="75"/>
      <c r="H37" s="76"/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x14ac:dyDescent="0.4">
      <c r="A38" s="118" t="s">
        <v>203</v>
      </c>
      <c r="B38" s="119" t="s">
        <v>204</v>
      </c>
      <c r="C38" s="75"/>
      <c r="D38" s="75"/>
      <c r="E38" s="76"/>
      <c r="F38" s="77"/>
      <c r="G38" s="75"/>
      <c r="H38" s="76"/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x14ac:dyDescent="0.4">
      <c r="A39" s="70" t="s">
        <v>125</v>
      </c>
      <c r="B39" s="53" t="s">
        <v>98</v>
      </c>
      <c r="C39" s="75"/>
      <c r="D39" s="75"/>
      <c r="E39" s="76"/>
      <c r="F39" s="77"/>
      <c r="G39" s="75"/>
      <c r="H39" s="76"/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x14ac:dyDescent="0.4">
      <c r="A40" s="70" t="s">
        <v>175</v>
      </c>
      <c r="B40" s="53" t="s">
        <v>176</v>
      </c>
      <c r="C40" s="75"/>
      <c r="D40" s="75"/>
      <c r="E40" s="76"/>
      <c r="F40" s="77"/>
      <c r="G40" s="75"/>
      <c r="H40" s="76"/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x14ac:dyDescent="0.4">
      <c r="A41" s="70" t="s">
        <v>224</v>
      </c>
      <c r="B41" s="53" t="s">
        <v>87</v>
      </c>
      <c r="C41" s="122"/>
      <c r="D41" s="75"/>
      <c r="E41" s="76"/>
      <c r="F41" s="77"/>
      <c r="G41" s="75"/>
      <c r="H41" s="76"/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x14ac:dyDescent="0.4">
      <c r="A42" s="53" t="s">
        <v>201</v>
      </c>
      <c r="B42" s="84" t="s">
        <v>202</v>
      </c>
      <c r="C42" s="75"/>
      <c r="D42" s="75"/>
      <c r="E42" s="76"/>
      <c r="F42" s="77"/>
      <c r="G42" s="75"/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x14ac:dyDescent="0.4">
      <c r="A43" s="129" t="s">
        <v>144</v>
      </c>
      <c r="B43" s="130" t="s">
        <v>145</v>
      </c>
      <c r="C43" s="81"/>
      <c r="D43" s="81"/>
      <c r="E43" s="82"/>
      <c r="F43" s="77"/>
      <c r="G43" s="75"/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x14ac:dyDescent="0.4">
      <c r="A44" s="70" t="s">
        <v>151</v>
      </c>
      <c r="B44" s="53" t="s">
        <v>152</v>
      </c>
      <c r="C44" s="75"/>
      <c r="D44" s="75"/>
      <c r="E44" s="76"/>
      <c r="F44" s="77"/>
      <c r="G44" s="75"/>
      <c r="H44" s="76"/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x14ac:dyDescent="0.4">
      <c r="A45" s="70" t="s">
        <v>219</v>
      </c>
      <c r="B45" s="53" t="s">
        <v>220</v>
      </c>
      <c r="C45" s="75"/>
      <c r="D45" s="75"/>
      <c r="E45" s="76"/>
      <c r="F45" s="77"/>
      <c r="G45" s="75"/>
      <c r="H45" s="76"/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x14ac:dyDescent="0.4">
      <c r="A46" s="70" t="s">
        <v>115</v>
      </c>
      <c r="B46" s="53" t="s">
        <v>116</v>
      </c>
      <c r="C46" s="75"/>
      <c r="D46" s="75"/>
      <c r="E46" s="76"/>
      <c r="F46" s="77"/>
      <c r="G46" s="75"/>
      <c r="H46" s="76"/>
      <c r="I46" s="79"/>
      <c r="J46" s="78"/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x14ac:dyDescent="0.4">
      <c r="A47" s="70" t="s">
        <v>227</v>
      </c>
      <c r="B47" s="53" t="s">
        <v>228</v>
      </c>
      <c r="C47" s="75"/>
      <c r="D47" s="75"/>
      <c r="E47" s="76"/>
      <c r="F47" s="77"/>
      <c r="G47" s="75"/>
      <c r="H47" s="76"/>
      <c r="I47" s="79"/>
      <c r="J47" s="78"/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x14ac:dyDescent="0.4">
      <c r="A48" s="70" t="s">
        <v>229</v>
      </c>
      <c r="B48" s="53" t="s">
        <v>89</v>
      </c>
      <c r="C48" s="75"/>
      <c r="D48" s="75"/>
      <c r="E48" s="76"/>
      <c r="F48" s="77"/>
      <c r="G48" s="75"/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x14ac:dyDescent="0.4">
      <c r="A49" s="53" t="s">
        <v>190</v>
      </c>
      <c r="B49" s="84" t="s">
        <v>191</v>
      </c>
      <c r="C49" s="75"/>
      <c r="D49" s="75"/>
      <c r="E49" s="76"/>
      <c r="F49" s="77"/>
      <c r="G49" s="75"/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x14ac:dyDescent="0.4">
      <c r="A50" s="70" t="s">
        <v>186</v>
      </c>
      <c r="B50" s="53" t="s">
        <v>187</v>
      </c>
      <c r="C50" s="75"/>
      <c r="D50" s="75"/>
      <c r="E50" s="76"/>
      <c r="F50" s="77"/>
      <c r="G50" s="75"/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x14ac:dyDescent="0.4">
      <c r="A51" s="70" t="s">
        <v>221</v>
      </c>
      <c r="B51" s="53" t="s">
        <v>88</v>
      </c>
      <c r="C51" s="81"/>
      <c r="D51" s="81"/>
      <c r="E51" s="82"/>
      <c r="F51" s="77"/>
      <c r="G51" s="75"/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15.9" thickBot="1" x14ac:dyDescent="0.45">
      <c r="A52" s="70"/>
      <c r="B52" s="53"/>
      <c r="C52" s="64"/>
      <c r="D52" s="64"/>
      <c r="E52" s="61"/>
      <c r="F52" s="62"/>
      <c r="G52" s="64"/>
      <c r="H52" s="61"/>
      <c r="I52" s="63"/>
      <c r="J52" s="60"/>
      <c r="K52" s="61"/>
      <c r="L52" s="62"/>
      <c r="M52" s="64"/>
      <c r="N52" s="61"/>
      <c r="O52" s="63"/>
      <c r="P52" s="60"/>
      <c r="Q52" s="61"/>
      <c r="R52" s="62"/>
      <c r="S52" s="64"/>
      <c r="T52" s="61"/>
      <c r="U52" s="62"/>
    </row>
    <row r="53" spans="1:21" ht="15.9" thickBot="1" x14ac:dyDescent="0.45">
      <c r="A53" s="70"/>
      <c r="B53" s="53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</row>
    <row r="54" spans="1:21" ht="15.9" thickBot="1" x14ac:dyDescent="0.45">
      <c r="A54" s="47" t="s">
        <v>64</v>
      </c>
      <c r="B54" s="48">
        <f>COUNTIF(A5:A53,"*")</f>
        <v>47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</row>
    <row r="55" spans="1:21" ht="15.9" thickBot="1" x14ac:dyDescent="0.45">
      <c r="A55" s="115" t="s">
        <v>17</v>
      </c>
      <c r="B55" s="11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1:21" ht="20.149999999999999" thickBot="1" x14ac:dyDescent="0.45">
      <c r="A56" s="49" t="s">
        <v>16</v>
      </c>
      <c r="B56" s="50">
        <f>COUNTIF(C5:C52,"P")</f>
        <v>0</v>
      </c>
      <c r="C56" s="48">
        <f>COUNTIF(A5:A38,"*")</f>
        <v>34</v>
      </c>
      <c r="D56" s="48">
        <f>COUNTIF(D5:D52,"P")</f>
        <v>0</v>
      </c>
      <c r="E56" s="1"/>
    </row>
    <row r="57" spans="1:21" ht="20.149999999999999" thickBot="1" x14ac:dyDescent="0.45">
      <c r="A57" s="22" t="s">
        <v>13</v>
      </c>
      <c r="B57" s="24">
        <f>ROUNDUP(B54*(1/2),0)</f>
        <v>24</v>
      </c>
      <c r="C57" s="116"/>
      <c r="D57" s="116"/>
      <c r="E57" s="117"/>
      <c r="F57" s="228" t="s">
        <v>18</v>
      </c>
      <c r="G57" s="226"/>
      <c r="H57" s="227"/>
      <c r="I57" s="228" t="s">
        <v>22</v>
      </c>
      <c r="J57" s="226"/>
      <c r="K57" s="227"/>
      <c r="L57" s="228" t="s">
        <v>23</v>
      </c>
      <c r="M57" s="226"/>
      <c r="N57" s="227"/>
      <c r="O57" s="228" t="s">
        <v>24</v>
      </c>
      <c r="P57" s="226"/>
      <c r="Q57" s="227"/>
      <c r="R57" s="228" t="s">
        <v>25</v>
      </c>
      <c r="S57" s="226"/>
      <c r="T57" s="227"/>
    </row>
    <row r="58" spans="1:21" ht="19.75" x14ac:dyDescent="0.4">
      <c r="A58" s="22" t="s">
        <v>14</v>
      </c>
      <c r="B58" s="24">
        <f>ROUNDDOWN(B56/2,0)+1</f>
        <v>1</v>
      </c>
      <c r="C58" s="50">
        <f>COUNTIF(D5:D52,"P")</f>
        <v>0</v>
      </c>
      <c r="D58" s="50">
        <f>COUNTIF(E5:E52,"*")</f>
        <v>0</v>
      </c>
      <c r="E58" s="51">
        <f>COUNTIF(F5:F52,"*")</f>
        <v>0</v>
      </c>
      <c r="F58" s="217" t="s">
        <v>0</v>
      </c>
      <c r="G58" s="218"/>
      <c r="H58" s="26">
        <f>COUNTIF(G5:G52,"*")</f>
        <v>0</v>
      </c>
      <c r="I58" s="219" t="s">
        <v>0</v>
      </c>
      <c r="J58" s="218"/>
      <c r="K58" s="26">
        <f>COUNTIF(J5:J52,"*")</f>
        <v>0</v>
      </c>
      <c r="L58" s="219" t="s">
        <v>0</v>
      </c>
      <c r="M58" s="218"/>
      <c r="N58" s="26">
        <f>COUNTIF(M5:M52,"*")</f>
        <v>1</v>
      </c>
      <c r="O58" s="219" t="s">
        <v>0</v>
      </c>
      <c r="P58" s="218"/>
      <c r="Q58" s="26">
        <f>COUNTIF(P5:P52,"*")</f>
        <v>0</v>
      </c>
      <c r="R58" s="219" t="s">
        <v>0</v>
      </c>
      <c r="S58" s="218"/>
      <c r="T58" s="26">
        <f>COUNTIF(S5:S52,"*")</f>
        <v>0</v>
      </c>
    </row>
    <row r="59" spans="1:21" ht="19.75" x14ac:dyDescent="0.4">
      <c r="A59" s="35" t="s">
        <v>15</v>
      </c>
      <c r="B59" s="36">
        <f>ROUNDUP(B56*2/3,0)</f>
        <v>0</v>
      </c>
      <c r="C59" s="24">
        <f>ROUNDUP(B54*(1/2),0)</f>
        <v>24</v>
      </c>
      <c r="D59" s="24">
        <f t="shared" ref="D59:E59" si="0">ROUNDUP(D58*(1/3),0)</f>
        <v>0</v>
      </c>
      <c r="E59" s="38">
        <f t="shared" si="0"/>
        <v>0</v>
      </c>
      <c r="F59" s="220" t="s">
        <v>1</v>
      </c>
      <c r="G59" s="221"/>
      <c r="H59" s="27">
        <f>COUNTIF(H5:H52,"*")</f>
        <v>0</v>
      </c>
      <c r="I59" s="222" t="s">
        <v>1</v>
      </c>
      <c r="J59" s="221"/>
      <c r="K59" s="27">
        <f>COUNTIF(K5:K52,"*")</f>
        <v>0</v>
      </c>
      <c r="L59" s="222" t="s">
        <v>1</v>
      </c>
      <c r="M59" s="221"/>
      <c r="N59" s="27">
        <f>COUNTIF(N5:N52,"*")</f>
        <v>0</v>
      </c>
      <c r="O59" s="222" t="s">
        <v>1</v>
      </c>
      <c r="P59" s="221"/>
      <c r="Q59" s="27">
        <f>COUNTIF(Q5:Q52,"*")</f>
        <v>0</v>
      </c>
      <c r="R59" s="222" t="s">
        <v>1</v>
      </c>
      <c r="S59" s="221"/>
      <c r="T59" s="27">
        <f>COUNTIF(T5:T52,"*")</f>
        <v>0</v>
      </c>
    </row>
    <row r="60" spans="1:21" ht="20.149999999999999" thickBot="1" x14ac:dyDescent="0.45">
      <c r="A60" s="35" t="s">
        <v>67</v>
      </c>
      <c r="B60" s="36">
        <f>ROUNDUP(B54*2/3,0)</f>
        <v>32</v>
      </c>
      <c r="C60" s="24">
        <f>ROUNDDOWN(C58/2,0)+1</f>
        <v>1</v>
      </c>
      <c r="D60" s="24">
        <f>ROUNDDOWN(D58/2,0)+1</f>
        <v>1</v>
      </c>
      <c r="E60" s="38">
        <f t="shared" ref="E60" si="1">ROUNDDOWN(E58/2,0)+1</f>
        <v>1</v>
      </c>
      <c r="F60" s="212" t="s">
        <v>2</v>
      </c>
      <c r="G60" s="213"/>
      <c r="H60" s="28">
        <f>COUNTIF(I5:I52,"*")</f>
        <v>0</v>
      </c>
      <c r="I60" s="214" t="s">
        <v>2</v>
      </c>
      <c r="J60" s="213"/>
      <c r="K60" s="28">
        <f>COUNTIF(L5:L52,"*")</f>
        <v>0</v>
      </c>
      <c r="L60" s="214" t="s">
        <v>2</v>
      </c>
      <c r="M60" s="213"/>
      <c r="N60" s="28">
        <f>COUNTIF(O5:O52,"*")</f>
        <v>0</v>
      </c>
      <c r="O60" s="214" t="s">
        <v>2</v>
      </c>
      <c r="P60" s="213"/>
      <c r="Q60" s="28">
        <f>COUNTIF(R5:R52,"*")</f>
        <v>0</v>
      </c>
      <c r="R60" s="214" t="s">
        <v>2</v>
      </c>
      <c r="S60" s="213"/>
      <c r="T60" s="28">
        <f>COUNTIF(U5:U52,"*")</f>
        <v>0</v>
      </c>
    </row>
    <row r="61" spans="1:21" ht="20.149999999999999" thickBot="1" x14ac:dyDescent="0.45">
      <c r="A61" s="37" t="s">
        <v>26</v>
      </c>
      <c r="B61" s="113">
        <f>ROUNDUP(B56*0.25,0)</f>
        <v>0</v>
      </c>
      <c r="C61" s="36">
        <f t="shared" ref="C61:E61" si="2">ROUNDUP(C58*2/3,0)</f>
        <v>0</v>
      </c>
      <c r="D61" s="36">
        <f t="shared" si="2"/>
        <v>0</v>
      </c>
      <c r="E61" s="83">
        <f t="shared" si="2"/>
        <v>0</v>
      </c>
      <c r="F61" s="215" t="s">
        <v>19</v>
      </c>
      <c r="G61" s="216"/>
      <c r="H61" s="29" t="str">
        <f>IF(H58&gt;H59,"PASS","FAIL")</f>
        <v>FAIL</v>
      </c>
      <c r="I61" s="215" t="s">
        <v>19</v>
      </c>
      <c r="J61" s="216"/>
      <c r="K61" s="29" t="str">
        <f>IF(K58&gt;K59,"PASS","FAIL")</f>
        <v>FAIL</v>
      </c>
      <c r="L61" s="215" t="s">
        <v>19</v>
      </c>
      <c r="M61" s="216"/>
      <c r="N61" s="29" t="str">
        <f>IF(N58&gt;N59,"PASS","FAIL")</f>
        <v>PASS</v>
      </c>
      <c r="O61" s="215" t="s">
        <v>19</v>
      </c>
      <c r="P61" s="216"/>
      <c r="Q61" s="29" t="str">
        <f>IF(Q58&gt;Q59,"PASS","FAIL")</f>
        <v>FAIL</v>
      </c>
      <c r="R61" s="215" t="s">
        <v>19</v>
      </c>
      <c r="S61" s="216"/>
      <c r="T61" s="29" t="str">
        <f>IF(T58&gt;T59,"PASS","FAIL")</f>
        <v>FAIL</v>
      </c>
    </row>
    <row r="62" spans="1:21" ht="20.149999999999999" thickBot="1" x14ac:dyDescent="0.45">
      <c r="A62" s="40" t="s">
        <v>119</v>
      </c>
      <c r="B62" s="86">
        <f>ROUNDUP(B54*1/3,0)</f>
        <v>16</v>
      </c>
      <c r="C62" s="36">
        <f>ROUNDUP(C56*2/3,0)</f>
        <v>23</v>
      </c>
      <c r="D62" s="36">
        <f t="shared" ref="D62:E62" si="3">ROUNDUP(D56*2/3,0)</f>
        <v>0</v>
      </c>
      <c r="E62" s="83">
        <f t="shared" si="3"/>
        <v>0</v>
      </c>
      <c r="F62" s="223" t="s">
        <v>21</v>
      </c>
      <c r="G62" s="224"/>
      <c r="H62" s="225"/>
      <c r="I62" s="223" t="s">
        <v>21</v>
      </c>
      <c r="J62" s="224"/>
      <c r="K62" s="225"/>
      <c r="L62" s="223" t="s">
        <v>21</v>
      </c>
      <c r="M62" s="224"/>
      <c r="N62" s="225"/>
      <c r="O62" s="223" t="s">
        <v>21</v>
      </c>
      <c r="P62" s="224"/>
      <c r="Q62" s="225"/>
      <c r="R62" s="223" t="s">
        <v>21</v>
      </c>
      <c r="S62" s="224"/>
      <c r="T62" s="225"/>
    </row>
    <row r="63" spans="1:21" ht="15.9" thickBot="1" x14ac:dyDescent="0.45">
      <c r="A63" s="40" t="s">
        <v>62</v>
      </c>
      <c r="B63" s="45">
        <f>COUNTIF(C5:C52,"E")</f>
        <v>0</v>
      </c>
      <c r="C63" s="113">
        <f t="shared" ref="C63:E64" si="4">ROUNDUP(C58*0.25,0)</f>
        <v>0</v>
      </c>
      <c r="D63" s="113">
        <f t="shared" si="4"/>
        <v>0</v>
      </c>
      <c r="E63" s="114">
        <f t="shared" si="4"/>
        <v>0</v>
      </c>
      <c r="F63" s="226" t="s">
        <v>20</v>
      </c>
      <c r="G63" s="226"/>
      <c r="H63" s="227"/>
      <c r="I63" s="228" t="s">
        <v>20</v>
      </c>
      <c r="J63" s="226"/>
      <c r="K63" s="227"/>
      <c r="L63" s="228" t="s">
        <v>20</v>
      </c>
      <c r="M63" s="226"/>
      <c r="N63" s="227"/>
      <c r="O63" s="228" t="s">
        <v>20</v>
      </c>
      <c r="P63" s="226"/>
      <c r="Q63" s="227"/>
      <c r="R63" s="228" t="s">
        <v>20</v>
      </c>
      <c r="S63" s="226"/>
      <c r="T63" s="227"/>
    </row>
    <row r="64" spans="1:21" ht="15.9" thickBot="1" x14ac:dyDescent="0.45">
      <c r="A64" s="41" t="s">
        <v>63</v>
      </c>
      <c r="B64" s="43">
        <f>COUNTIF(C5:C52,"U")</f>
        <v>0</v>
      </c>
      <c r="C64" s="86">
        <f t="shared" si="4"/>
        <v>6</v>
      </c>
      <c r="D64" s="86">
        <f t="shared" si="4"/>
        <v>0</v>
      </c>
      <c r="E64" s="87">
        <f t="shared" si="4"/>
        <v>0</v>
      </c>
      <c r="F64" s="217" t="s">
        <v>0</v>
      </c>
      <c r="G64" s="218"/>
      <c r="H64" s="26">
        <f>COUNTIF(G5:G52,"*")</f>
        <v>0</v>
      </c>
      <c r="I64" s="219" t="s">
        <v>0</v>
      </c>
      <c r="J64" s="218"/>
      <c r="K64" s="26">
        <f>COUNTIF(J5:J52,"*")</f>
        <v>0</v>
      </c>
      <c r="L64" s="219" t="s">
        <v>0</v>
      </c>
      <c r="M64" s="218"/>
      <c r="N64" s="26">
        <f>COUNTIF(M5:M52,"*")</f>
        <v>1</v>
      </c>
      <c r="O64" s="219" t="s">
        <v>0</v>
      </c>
      <c r="P64" s="218"/>
      <c r="Q64" s="26">
        <f>COUNTIF(P5:P52,"*")</f>
        <v>0</v>
      </c>
      <c r="R64" s="219" t="s">
        <v>0</v>
      </c>
      <c r="S64" s="218"/>
      <c r="T64" s="26">
        <f>COUNTIF(S5:S52,"*")</f>
        <v>0</v>
      </c>
    </row>
    <row r="65" spans="1:20" x14ac:dyDescent="0.4">
      <c r="A65" s="4"/>
      <c r="C65" s="45">
        <f>COUNTIF(D5:D55,"E")</f>
        <v>0</v>
      </c>
      <c r="D65" s="45">
        <f>COUNTIF(E5:E55,"E")</f>
        <v>0</v>
      </c>
      <c r="E65" s="44">
        <f>COUNTIF(F5:F55,"E")</f>
        <v>0</v>
      </c>
      <c r="F65" s="220" t="s">
        <v>1</v>
      </c>
      <c r="G65" s="221"/>
      <c r="H65" s="27">
        <f>COUNTIF(H5:H52,"*")</f>
        <v>0</v>
      </c>
      <c r="I65" s="222" t="s">
        <v>1</v>
      </c>
      <c r="J65" s="221"/>
      <c r="K65" s="27">
        <f>COUNTIF(K5:K52,"*")</f>
        <v>0</v>
      </c>
      <c r="L65" s="222" t="s">
        <v>1</v>
      </c>
      <c r="M65" s="221"/>
      <c r="N65" s="27">
        <f>COUNTIF(N5:N52,"*")</f>
        <v>0</v>
      </c>
      <c r="O65" s="222" t="s">
        <v>1</v>
      </c>
      <c r="P65" s="221"/>
      <c r="Q65" s="27">
        <f>COUNTIF(Q5:Q52,"*")</f>
        <v>0</v>
      </c>
      <c r="R65" s="222" t="s">
        <v>1</v>
      </c>
      <c r="S65" s="221"/>
      <c r="T65" s="27">
        <f>COUNTIF(T5:T52,"*")</f>
        <v>0</v>
      </c>
    </row>
    <row r="66" spans="1:20" ht="15.9" thickBot="1" x14ac:dyDescent="0.45">
      <c r="A66" s="4"/>
      <c r="C66" s="43">
        <f>COUNTIF(D5:D56,"U")</f>
        <v>0</v>
      </c>
      <c r="D66" s="43">
        <f>COUNTIF(E5:E56,"U")</f>
        <v>0</v>
      </c>
      <c r="E66" s="42">
        <f>COUNTIF(F5:F56,"U")</f>
        <v>0</v>
      </c>
      <c r="F66" s="212" t="s">
        <v>2</v>
      </c>
      <c r="G66" s="213"/>
      <c r="H66" s="28">
        <f>COUNTIF(I5:I52,"*")</f>
        <v>0</v>
      </c>
      <c r="I66" s="214" t="s">
        <v>2</v>
      </c>
      <c r="J66" s="213"/>
      <c r="K66" s="28">
        <f>COUNTIF(L5:L52,"*")</f>
        <v>0</v>
      </c>
      <c r="L66" s="214" t="s">
        <v>2</v>
      </c>
      <c r="M66" s="213"/>
      <c r="N66" s="28">
        <f>COUNTIF(O5:O52,"*")</f>
        <v>0</v>
      </c>
      <c r="O66" s="214" t="s">
        <v>2</v>
      </c>
      <c r="P66" s="213"/>
      <c r="Q66" s="28">
        <f>COUNTIF(R5:R52,"*")</f>
        <v>0</v>
      </c>
      <c r="R66" s="214" t="s">
        <v>2</v>
      </c>
      <c r="S66" s="213"/>
      <c r="T66" s="28">
        <f>COUNTIF(U5:U52,"*")</f>
        <v>0</v>
      </c>
    </row>
    <row r="67" spans="1:20" ht="15.9" thickBot="1" x14ac:dyDescent="0.45">
      <c r="E67" s="1"/>
      <c r="F67" s="215" t="s">
        <v>19</v>
      </c>
      <c r="G67" s="216"/>
      <c r="H67" s="29" t="str">
        <f>IF(H64&gt;=((H64+H65)*(2/3)),"PASS","FAIL")</f>
        <v>PASS</v>
      </c>
      <c r="I67" s="215" t="s">
        <v>19</v>
      </c>
      <c r="J67" s="216"/>
      <c r="K67" s="29" t="str">
        <f>IF(K64&gt;=((K64+K65)*(2/3)),"PASS","FAIL")</f>
        <v>PASS</v>
      </c>
      <c r="L67" s="215" t="s">
        <v>19</v>
      </c>
      <c r="M67" s="216"/>
      <c r="N67" s="29" t="str">
        <f>IF(N64&gt;=((N64+N65)*(2/3)),"PASS","FAIL")</f>
        <v>PASS</v>
      </c>
      <c r="O67" s="215" t="s">
        <v>19</v>
      </c>
      <c r="P67" s="216"/>
      <c r="Q67" s="29" t="str">
        <f>IF(Q64&gt;=((Q64+Q65)*(2/3)),"PASS","FAIL")</f>
        <v>PASS</v>
      </c>
      <c r="R67" s="215" t="s">
        <v>19</v>
      </c>
      <c r="S67" s="216"/>
      <c r="T67" s="29" t="str">
        <f>IF(T64&gt;=((T64+T65)*(2/3)),"PASS","FAIL")</f>
        <v>PASS</v>
      </c>
    </row>
    <row r="68" spans="1:20" x14ac:dyDescent="0.4">
      <c r="E68" s="1"/>
    </row>
  </sheetData>
  <sortState ref="A5:B51">
    <sortCondition ref="A5:A51"/>
  </sortState>
  <mergeCells count="64">
    <mergeCell ref="R57:T57"/>
    <mergeCell ref="B1:L1"/>
    <mergeCell ref="C2:F3"/>
    <mergeCell ref="G2:U2"/>
    <mergeCell ref="G3:I3"/>
    <mergeCell ref="J3:L3"/>
    <mergeCell ref="M3:O3"/>
    <mergeCell ref="P3:R3"/>
    <mergeCell ref="S3:U3"/>
    <mergeCell ref="A4:B4"/>
    <mergeCell ref="F57:H57"/>
    <mergeCell ref="I57:K57"/>
    <mergeCell ref="L57:N57"/>
    <mergeCell ref="O57:Q57"/>
    <mergeCell ref="F59:G59"/>
    <mergeCell ref="I59:J59"/>
    <mergeCell ref="L59:M59"/>
    <mergeCell ref="O59:P59"/>
    <mergeCell ref="R59:S59"/>
    <mergeCell ref="F58:G58"/>
    <mergeCell ref="I58:J58"/>
    <mergeCell ref="L58:M58"/>
    <mergeCell ref="O58:P58"/>
    <mergeCell ref="R58:S58"/>
    <mergeCell ref="F61:G61"/>
    <mergeCell ref="I61:J61"/>
    <mergeCell ref="L61:M61"/>
    <mergeCell ref="O61:P61"/>
    <mergeCell ref="R61:S61"/>
    <mergeCell ref="F60:G60"/>
    <mergeCell ref="I60:J60"/>
    <mergeCell ref="L60:M60"/>
    <mergeCell ref="O60:P60"/>
    <mergeCell ref="R60:S60"/>
    <mergeCell ref="F63:H63"/>
    <mergeCell ref="I63:K63"/>
    <mergeCell ref="L63:N63"/>
    <mergeCell ref="O63:Q63"/>
    <mergeCell ref="R63:T63"/>
    <mergeCell ref="F62:H62"/>
    <mergeCell ref="I62:K62"/>
    <mergeCell ref="L62:N62"/>
    <mergeCell ref="O62:Q62"/>
    <mergeCell ref="R62:T62"/>
    <mergeCell ref="F65:G65"/>
    <mergeCell ref="I65:J65"/>
    <mergeCell ref="L65:M65"/>
    <mergeCell ref="O65:P65"/>
    <mergeCell ref="R65:S65"/>
    <mergeCell ref="F64:G64"/>
    <mergeCell ref="I64:J64"/>
    <mergeCell ref="L64:M64"/>
    <mergeCell ref="O64:P64"/>
    <mergeCell ref="R64:S64"/>
    <mergeCell ref="F67:G67"/>
    <mergeCell ref="I67:J67"/>
    <mergeCell ref="L67:M67"/>
    <mergeCell ref="O67:P67"/>
    <mergeCell ref="R67:S67"/>
    <mergeCell ref="F66:G66"/>
    <mergeCell ref="I66:J66"/>
    <mergeCell ref="L66:M66"/>
    <mergeCell ref="O66:P66"/>
    <mergeCell ref="R66:S66"/>
  </mergeCells>
  <conditionalFormatting sqref="I5">
    <cfRule type="expression" dxfId="14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topLeftCell="A26" zoomScaleNormal="150" zoomScalePageLayoutView="150" workbookViewId="0">
      <selection activeCell="C55" sqref="C55"/>
    </sheetView>
  </sheetViews>
  <sheetFormatPr defaultColWidth="8.84375" defaultRowHeight="15.45" x14ac:dyDescent="0.4"/>
  <cols>
    <col min="1" max="1" width="27.15234375" style="1" customWidth="1"/>
    <col min="2" max="2" width="11.69140625" style="4" customWidth="1"/>
    <col min="3" max="5" width="6.69140625" style="4" customWidth="1"/>
    <col min="6" max="8" width="6.69140625" style="1" customWidth="1"/>
    <col min="9" max="9" width="7.84375" style="1" customWidth="1"/>
    <col min="10" max="11" width="6.69140625" style="1" customWidth="1"/>
    <col min="12" max="12" width="7.84375" style="1" customWidth="1"/>
    <col min="13" max="14" width="6.69140625" style="1" customWidth="1"/>
    <col min="15" max="15" width="7.84375" style="1" customWidth="1"/>
    <col min="16" max="17" width="6.69140625" style="1" customWidth="1"/>
    <col min="18" max="18" width="7.84375" style="1" customWidth="1"/>
    <col min="19" max="20" width="6.69140625" style="1" customWidth="1"/>
    <col min="21" max="21" width="7.84375" style="1" customWidth="1"/>
    <col min="22" max="22" width="8.84375" style="1"/>
    <col min="23" max="23" width="14.15234375" style="1" bestFit="1" customWidth="1"/>
    <col min="24" max="24" width="13.69140625" style="1" customWidth="1"/>
    <col min="25" max="16384" width="8.84375" style="1"/>
  </cols>
  <sheetData>
    <row r="1" spans="1:24" ht="22.75" thickBot="1" x14ac:dyDescent="0.55000000000000004"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1:24" ht="32.049999999999997" customHeight="1" thickBot="1" x14ac:dyDescent="0.5"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  <c r="W2" s="65" t="s">
        <v>73</v>
      </c>
      <c r="X2" s="66"/>
    </row>
    <row r="3" spans="1:24" ht="15.9" thickBot="1" x14ac:dyDescent="0.45">
      <c r="B3" s="2"/>
      <c r="C3" s="233"/>
      <c r="D3" s="234"/>
      <c r="E3" s="234"/>
      <c r="F3" s="235"/>
      <c r="G3" s="239" t="s">
        <v>167</v>
      </c>
      <c r="H3" s="239"/>
      <c r="I3" s="239"/>
      <c r="J3" s="239" t="s">
        <v>168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3" t="s">
        <v>70</v>
      </c>
      <c r="X3" s="80">
        <v>0.27083333333333331</v>
      </c>
    </row>
    <row r="4" spans="1:24" s="3" customFormat="1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115" t="s">
        <v>0</v>
      </c>
      <c r="H4" s="116" t="s">
        <v>1</v>
      </c>
      <c r="I4" s="20" t="s">
        <v>2</v>
      </c>
      <c r="J4" s="115" t="s">
        <v>0</v>
      </c>
      <c r="K4" s="116" t="s">
        <v>1</v>
      </c>
      <c r="L4" s="20" t="s">
        <v>2</v>
      </c>
      <c r="M4" s="115" t="s">
        <v>0</v>
      </c>
      <c r="N4" s="116" t="s">
        <v>1</v>
      </c>
      <c r="O4" s="117" t="s">
        <v>2</v>
      </c>
      <c r="P4" s="21" t="s">
        <v>0</v>
      </c>
      <c r="Q4" s="116" t="s">
        <v>1</v>
      </c>
      <c r="R4" s="20" t="s">
        <v>2</v>
      </c>
      <c r="S4" s="115" t="s">
        <v>0</v>
      </c>
      <c r="T4" s="116" t="s">
        <v>1</v>
      </c>
      <c r="U4" s="117" t="s">
        <v>2</v>
      </c>
      <c r="W4" s="3" t="s">
        <v>71</v>
      </c>
      <c r="X4" s="80"/>
    </row>
    <row r="5" spans="1:24" x14ac:dyDescent="0.4">
      <c r="A5" s="71" t="s">
        <v>146</v>
      </c>
      <c r="B5" s="72" t="s">
        <v>147</v>
      </c>
      <c r="C5" s="68" t="s">
        <v>74</v>
      </c>
      <c r="D5" s="68"/>
      <c r="E5" s="57"/>
      <c r="F5" s="19"/>
      <c r="G5" s="17"/>
      <c r="H5" s="18"/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  <c r="W5" s="3" t="s">
        <v>72</v>
      </c>
      <c r="X5" s="80"/>
    </row>
    <row r="6" spans="1:24" x14ac:dyDescent="0.4">
      <c r="A6" s="71" t="s">
        <v>222</v>
      </c>
      <c r="B6" s="72" t="s">
        <v>223</v>
      </c>
      <c r="C6" s="69" t="s">
        <v>74</v>
      </c>
      <c r="D6" s="69"/>
      <c r="E6" s="6"/>
      <c r="F6" s="7"/>
      <c r="G6" s="8"/>
      <c r="H6" s="9"/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  <c r="W6" s="3" t="s">
        <v>69</v>
      </c>
      <c r="X6" s="85">
        <v>0.32083333333333336</v>
      </c>
    </row>
    <row r="7" spans="1:24" x14ac:dyDescent="0.4">
      <c r="A7" s="71" t="s">
        <v>215</v>
      </c>
      <c r="B7" s="72" t="s">
        <v>216</v>
      </c>
      <c r="C7" s="69" t="s">
        <v>74</v>
      </c>
      <c r="D7" s="69"/>
      <c r="E7" s="6"/>
      <c r="F7" s="7"/>
      <c r="G7" s="8"/>
      <c r="H7" s="9"/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x14ac:dyDescent="0.4">
      <c r="A8" s="71" t="s">
        <v>178</v>
      </c>
      <c r="B8" s="72" t="s">
        <v>179</v>
      </c>
      <c r="C8" s="10" t="s">
        <v>74</v>
      </c>
      <c r="D8" s="10"/>
      <c r="E8" s="9"/>
      <c r="F8" s="7"/>
      <c r="G8" s="8"/>
      <c r="H8" s="9"/>
      <c r="I8" s="16"/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x14ac:dyDescent="0.4">
      <c r="A9" s="71" t="s">
        <v>155</v>
      </c>
      <c r="B9" s="72" t="s">
        <v>92</v>
      </c>
      <c r="C9" s="69" t="s">
        <v>74</v>
      </c>
      <c r="D9" s="69"/>
      <c r="E9" s="6"/>
      <c r="F9" s="7"/>
      <c r="G9" s="8"/>
      <c r="H9" s="9"/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4" x14ac:dyDescent="0.4">
      <c r="A10" s="71" t="s">
        <v>212</v>
      </c>
      <c r="B10" s="72" t="s">
        <v>213</v>
      </c>
      <c r="C10" s="69" t="s">
        <v>74</v>
      </c>
      <c r="D10" s="69"/>
      <c r="E10" s="6"/>
      <c r="F10" s="7"/>
      <c r="G10" s="8"/>
      <c r="H10" s="9"/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x14ac:dyDescent="0.4">
      <c r="A11" s="71" t="s">
        <v>210</v>
      </c>
      <c r="B11" s="72" t="s">
        <v>211</v>
      </c>
      <c r="C11" s="69" t="s">
        <v>74</v>
      </c>
      <c r="D11" s="69"/>
      <c r="E11" s="6"/>
      <c r="F11" s="7"/>
      <c r="G11" s="8"/>
      <c r="H11" s="9"/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x14ac:dyDescent="0.4">
      <c r="A12" s="71" t="s">
        <v>148</v>
      </c>
      <c r="B12" s="72" t="s">
        <v>149</v>
      </c>
      <c r="C12" s="69" t="s">
        <v>74</v>
      </c>
      <c r="D12" s="69"/>
      <c r="E12" s="6"/>
      <c r="F12" s="7"/>
      <c r="G12" s="8"/>
      <c r="H12" s="9"/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x14ac:dyDescent="0.4">
      <c r="A13" s="71" t="s">
        <v>111</v>
      </c>
      <c r="B13" s="72" t="s">
        <v>177</v>
      </c>
      <c r="C13" s="69" t="s">
        <v>74</v>
      </c>
      <c r="D13" s="69"/>
      <c r="E13" s="6"/>
      <c r="F13" s="7"/>
      <c r="G13" s="8"/>
      <c r="H13" s="9"/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x14ac:dyDescent="0.4">
      <c r="A14" s="71" t="s">
        <v>101</v>
      </c>
      <c r="B14" s="72" t="s">
        <v>102</v>
      </c>
      <c r="C14" s="69" t="s">
        <v>74</v>
      </c>
      <c r="D14" s="69"/>
      <c r="E14" s="6"/>
      <c r="F14" s="7"/>
      <c r="G14" s="8"/>
      <c r="H14" s="9"/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x14ac:dyDescent="0.4">
      <c r="A15" s="71" t="s">
        <v>86</v>
      </c>
      <c r="B15" s="72" t="s">
        <v>78</v>
      </c>
      <c r="C15" s="69" t="s">
        <v>74</v>
      </c>
      <c r="D15" s="69"/>
      <c r="E15" s="6"/>
      <c r="F15" s="7"/>
      <c r="G15" s="8"/>
      <c r="H15" s="9"/>
      <c r="I15" s="16"/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x14ac:dyDescent="0.4">
      <c r="A16" s="118" t="s">
        <v>192</v>
      </c>
      <c r="B16" s="119" t="s">
        <v>193</v>
      </c>
      <c r="C16" s="69" t="s">
        <v>74</v>
      </c>
      <c r="D16" s="69"/>
      <c r="E16" s="6"/>
      <c r="F16" s="7"/>
      <c r="G16" s="8"/>
      <c r="H16" s="9"/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x14ac:dyDescent="0.4">
      <c r="A17" s="118" t="s">
        <v>188</v>
      </c>
      <c r="B17" s="119" t="s">
        <v>214</v>
      </c>
      <c r="C17" s="69" t="s">
        <v>74</v>
      </c>
      <c r="D17" s="69"/>
      <c r="E17" s="6"/>
      <c r="F17" s="7"/>
      <c r="G17" s="8"/>
      <c r="H17" s="9"/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x14ac:dyDescent="0.4">
      <c r="A18" s="118" t="s">
        <v>188</v>
      </c>
      <c r="B18" s="119" t="s">
        <v>189</v>
      </c>
      <c r="C18" s="69" t="s">
        <v>74</v>
      </c>
      <c r="D18" s="69"/>
      <c r="E18" s="6"/>
      <c r="F18" s="7"/>
      <c r="G18" s="8"/>
      <c r="H18" s="9"/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x14ac:dyDescent="0.4">
      <c r="A19" s="118" t="s">
        <v>194</v>
      </c>
      <c r="B19" s="119" t="s">
        <v>195</v>
      </c>
      <c r="C19" s="10" t="s">
        <v>74</v>
      </c>
      <c r="D19" s="10"/>
      <c r="E19" s="9"/>
      <c r="F19" s="7"/>
      <c r="G19" s="8"/>
      <c r="H19" s="9"/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x14ac:dyDescent="0.4">
      <c r="A20" s="71" t="s">
        <v>117</v>
      </c>
      <c r="B20" s="72" t="s">
        <v>118</v>
      </c>
      <c r="C20" s="10" t="s">
        <v>74</v>
      </c>
      <c r="D20" s="10"/>
      <c r="E20" s="9"/>
      <c r="F20" s="7"/>
      <c r="G20" s="8"/>
      <c r="H20" s="9"/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x14ac:dyDescent="0.4">
      <c r="A21" s="120" t="s">
        <v>82</v>
      </c>
      <c r="B21" s="121" t="s">
        <v>225</v>
      </c>
      <c r="C21" s="123" t="s">
        <v>75</v>
      </c>
      <c r="D21" s="69"/>
      <c r="E21" s="6"/>
      <c r="F21" s="7"/>
      <c r="G21" s="8"/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x14ac:dyDescent="0.4">
      <c r="A22" s="71" t="s">
        <v>153</v>
      </c>
      <c r="B22" s="72" t="s">
        <v>154</v>
      </c>
      <c r="C22" s="69" t="s">
        <v>74</v>
      </c>
      <c r="D22" s="69"/>
      <c r="E22" s="6"/>
      <c r="F22" s="7"/>
      <c r="G22" s="8"/>
      <c r="H22" s="9"/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x14ac:dyDescent="0.4">
      <c r="A23" s="71" t="s">
        <v>208</v>
      </c>
      <c r="B23" s="72" t="s">
        <v>209</v>
      </c>
      <c r="C23" s="69" t="s">
        <v>74</v>
      </c>
      <c r="D23" s="69"/>
      <c r="E23" s="6"/>
      <c r="F23" s="7"/>
      <c r="G23" s="8"/>
      <c r="H23" s="9"/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x14ac:dyDescent="0.4">
      <c r="A24" s="120" t="s">
        <v>132</v>
      </c>
      <c r="B24" s="121" t="s">
        <v>133</v>
      </c>
      <c r="C24" s="10" t="s">
        <v>75</v>
      </c>
      <c r="D24" s="10"/>
      <c r="E24" s="9"/>
      <c r="F24" s="7"/>
      <c r="G24" s="8"/>
      <c r="H24" s="9"/>
      <c r="I24" s="16"/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x14ac:dyDescent="0.4">
      <c r="A25" s="71" t="s">
        <v>207</v>
      </c>
      <c r="B25" s="72" t="s">
        <v>206</v>
      </c>
      <c r="C25" s="123" t="s">
        <v>75</v>
      </c>
      <c r="D25" s="10"/>
      <c r="E25" s="9"/>
      <c r="F25" s="7"/>
      <c r="G25" s="8"/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x14ac:dyDescent="0.4">
      <c r="A26" s="71" t="s">
        <v>113</v>
      </c>
      <c r="B26" s="72" t="s">
        <v>114</v>
      </c>
      <c r="C26" s="69" t="s">
        <v>74</v>
      </c>
      <c r="D26" s="69"/>
      <c r="E26" s="6"/>
      <c r="F26" s="7"/>
      <c r="G26" s="8"/>
      <c r="H26" s="9"/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x14ac:dyDescent="0.4">
      <c r="A27" s="118" t="s">
        <v>205</v>
      </c>
      <c r="B27" s="119" t="s">
        <v>196</v>
      </c>
      <c r="C27" s="69" t="s">
        <v>74</v>
      </c>
      <c r="D27" s="69"/>
      <c r="E27" s="6"/>
      <c r="F27" s="7"/>
      <c r="G27" s="8"/>
      <c r="H27" s="9"/>
      <c r="I27" s="16"/>
      <c r="J27" s="8"/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x14ac:dyDescent="0.4">
      <c r="A28" s="120" t="s">
        <v>83</v>
      </c>
      <c r="B28" s="121" t="s">
        <v>77</v>
      </c>
      <c r="C28" s="69" t="s">
        <v>74</v>
      </c>
      <c r="D28" s="69"/>
      <c r="E28" s="6"/>
      <c r="F28" s="7"/>
      <c r="G28" s="8"/>
      <c r="H28" s="9"/>
      <c r="I28" s="16"/>
      <c r="J28" s="8"/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x14ac:dyDescent="0.4">
      <c r="A29" s="71" t="s">
        <v>226</v>
      </c>
      <c r="B29" s="72" t="s">
        <v>206</v>
      </c>
      <c r="C29" s="123" t="s">
        <v>74</v>
      </c>
      <c r="D29" s="10"/>
      <c r="E29" s="9"/>
      <c r="F29" s="7"/>
      <c r="G29" s="8"/>
      <c r="H29" s="9"/>
      <c r="I29" s="16"/>
      <c r="J29" s="8"/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x14ac:dyDescent="0.4">
      <c r="A30" s="71" t="s">
        <v>231</v>
      </c>
      <c r="B30" s="72" t="s">
        <v>218</v>
      </c>
      <c r="C30" s="69" t="s">
        <v>74</v>
      </c>
      <c r="D30" s="69"/>
      <c r="E30" s="6"/>
      <c r="F30" s="7"/>
      <c r="G30" s="8"/>
      <c r="H30" s="9"/>
      <c r="I30" s="16"/>
      <c r="J30" s="8"/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x14ac:dyDescent="0.4">
      <c r="A31" s="187" t="s">
        <v>199</v>
      </c>
      <c r="B31" s="188" t="s">
        <v>200</v>
      </c>
      <c r="C31" s="123" t="s">
        <v>75</v>
      </c>
      <c r="D31" s="10"/>
      <c r="E31" s="9"/>
      <c r="F31" s="7"/>
      <c r="G31" s="8"/>
      <c r="H31" s="9"/>
      <c r="I31" s="16"/>
      <c r="J31" s="8"/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x14ac:dyDescent="0.4">
      <c r="A32" s="71" t="s">
        <v>137</v>
      </c>
      <c r="B32" s="72" t="s">
        <v>138</v>
      </c>
      <c r="C32" s="75" t="s">
        <v>74</v>
      </c>
      <c r="D32" s="75"/>
      <c r="E32" s="76"/>
      <c r="F32" s="77"/>
      <c r="G32" s="75"/>
      <c r="H32" s="76"/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x14ac:dyDescent="0.4">
      <c r="A33" s="71" t="s">
        <v>156</v>
      </c>
      <c r="B33" s="72" t="s">
        <v>84</v>
      </c>
      <c r="C33" s="75" t="s">
        <v>74</v>
      </c>
      <c r="D33" s="75"/>
      <c r="E33" s="76"/>
      <c r="F33" s="77"/>
      <c r="G33" s="75"/>
      <c r="H33" s="76"/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x14ac:dyDescent="0.4">
      <c r="A34" s="71" t="s">
        <v>197</v>
      </c>
      <c r="B34" s="72" t="s">
        <v>198</v>
      </c>
      <c r="C34" s="75" t="s">
        <v>74</v>
      </c>
      <c r="D34" s="75"/>
      <c r="E34" s="76"/>
      <c r="F34" s="77"/>
      <c r="G34" s="75"/>
      <c r="H34" s="76"/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x14ac:dyDescent="0.4">
      <c r="A35" s="118" t="s">
        <v>203</v>
      </c>
      <c r="B35" s="119" t="s">
        <v>204</v>
      </c>
      <c r="C35" s="75" t="s">
        <v>74</v>
      </c>
      <c r="D35" s="75"/>
      <c r="E35" s="76"/>
      <c r="F35" s="77"/>
      <c r="G35" s="75"/>
      <c r="H35" s="76"/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x14ac:dyDescent="0.4">
      <c r="A36" s="70" t="s">
        <v>125</v>
      </c>
      <c r="B36" s="53" t="s">
        <v>98</v>
      </c>
      <c r="C36" s="75" t="s">
        <v>76</v>
      </c>
      <c r="D36" s="75"/>
      <c r="E36" s="76"/>
      <c r="F36" s="77"/>
      <c r="G36" s="75"/>
      <c r="H36" s="76"/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x14ac:dyDescent="0.4">
      <c r="A37" s="70" t="s">
        <v>175</v>
      </c>
      <c r="B37" s="53" t="s">
        <v>176</v>
      </c>
      <c r="C37" s="75" t="s">
        <v>74</v>
      </c>
      <c r="D37" s="75"/>
      <c r="E37" s="76"/>
      <c r="F37" s="77"/>
      <c r="G37" s="75"/>
      <c r="H37" s="76"/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x14ac:dyDescent="0.4">
      <c r="A38" s="70" t="s">
        <v>224</v>
      </c>
      <c r="B38" s="53" t="s">
        <v>87</v>
      </c>
      <c r="C38" s="75" t="s">
        <v>74</v>
      </c>
      <c r="D38" s="75"/>
      <c r="E38" s="76"/>
      <c r="F38" s="77"/>
      <c r="G38" s="75"/>
      <c r="H38" s="76"/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x14ac:dyDescent="0.4">
      <c r="A39" s="53" t="s">
        <v>201</v>
      </c>
      <c r="B39" s="84" t="s">
        <v>202</v>
      </c>
      <c r="C39" s="75" t="s">
        <v>74</v>
      </c>
      <c r="D39" s="75"/>
      <c r="E39" s="76"/>
      <c r="F39" s="77"/>
      <c r="G39" s="75"/>
      <c r="H39" s="76"/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x14ac:dyDescent="0.4">
      <c r="A40" s="129" t="s">
        <v>144</v>
      </c>
      <c r="B40" s="130" t="s">
        <v>145</v>
      </c>
      <c r="C40" s="75" t="s">
        <v>74</v>
      </c>
      <c r="D40" s="75"/>
      <c r="E40" s="76"/>
      <c r="F40" s="77"/>
      <c r="G40" s="75"/>
      <c r="H40" s="76"/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x14ac:dyDescent="0.4">
      <c r="A41" s="70" t="s">
        <v>151</v>
      </c>
      <c r="B41" s="53" t="s">
        <v>152</v>
      </c>
      <c r="C41" s="122" t="s">
        <v>74</v>
      </c>
      <c r="D41" s="75"/>
      <c r="E41" s="76"/>
      <c r="F41" s="77"/>
      <c r="G41" s="75"/>
      <c r="H41" s="76"/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x14ac:dyDescent="0.4">
      <c r="A42" s="70" t="s">
        <v>219</v>
      </c>
      <c r="B42" s="53" t="s">
        <v>220</v>
      </c>
      <c r="C42" s="75" t="s">
        <v>74</v>
      </c>
      <c r="D42" s="75"/>
      <c r="E42" s="76"/>
      <c r="F42" s="77"/>
      <c r="G42" s="75"/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x14ac:dyDescent="0.4">
      <c r="A43" s="70" t="s">
        <v>115</v>
      </c>
      <c r="B43" s="53" t="s">
        <v>116</v>
      </c>
      <c r="C43" s="81" t="s">
        <v>74</v>
      </c>
      <c r="D43" s="81"/>
      <c r="E43" s="82"/>
      <c r="F43" s="77"/>
      <c r="G43" s="75"/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x14ac:dyDescent="0.4">
      <c r="A44" s="70" t="s">
        <v>227</v>
      </c>
      <c r="B44" s="53" t="s">
        <v>228</v>
      </c>
      <c r="C44" s="75" t="s">
        <v>74</v>
      </c>
      <c r="D44" s="75"/>
      <c r="E44" s="76"/>
      <c r="F44" s="77"/>
      <c r="G44" s="75"/>
      <c r="H44" s="76"/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x14ac:dyDescent="0.4">
      <c r="A45" s="70" t="s">
        <v>229</v>
      </c>
      <c r="B45" s="53" t="s">
        <v>89</v>
      </c>
      <c r="C45" s="75" t="s">
        <v>74</v>
      </c>
      <c r="D45" s="75"/>
      <c r="E45" s="76"/>
      <c r="F45" s="77"/>
      <c r="G45" s="75"/>
      <c r="H45" s="76"/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x14ac:dyDescent="0.4">
      <c r="A46" s="53" t="s">
        <v>190</v>
      </c>
      <c r="B46" s="84" t="s">
        <v>191</v>
      </c>
      <c r="C46" s="75" t="s">
        <v>74</v>
      </c>
      <c r="D46" s="75"/>
      <c r="E46" s="76"/>
      <c r="F46" s="77"/>
      <c r="G46" s="75"/>
      <c r="H46" s="76"/>
      <c r="I46" s="79"/>
      <c r="J46" s="78"/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x14ac:dyDescent="0.4">
      <c r="A47" s="70" t="s">
        <v>186</v>
      </c>
      <c r="B47" s="53" t="s">
        <v>187</v>
      </c>
      <c r="C47" s="75" t="s">
        <v>74</v>
      </c>
      <c r="D47" s="75"/>
      <c r="E47" s="76"/>
      <c r="F47" s="77"/>
      <c r="G47" s="75"/>
      <c r="H47" s="76"/>
      <c r="I47" s="79"/>
      <c r="J47" s="78"/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x14ac:dyDescent="0.4">
      <c r="A48" s="70" t="s">
        <v>221</v>
      </c>
      <c r="B48" s="53" t="s">
        <v>88</v>
      </c>
      <c r="C48" s="75" t="s">
        <v>76</v>
      </c>
      <c r="D48" s="75"/>
      <c r="E48" s="76"/>
      <c r="F48" s="77"/>
      <c r="G48" s="75"/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x14ac:dyDescent="0.4">
      <c r="A49" s="70"/>
      <c r="B49" s="53"/>
      <c r="C49" s="75"/>
      <c r="D49" s="75"/>
      <c r="E49" s="76"/>
      <c r="F49" s="77"/>
      <c r="G49" s="75"/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ht="15.9" thickBot="1" x14ac:dyDescent="0.45">
      <c r="A50" s="70"/>
      <c r="B50" s="53"/>
      <c r="C50" s="75"/>
      <c r="D50" s="75"/>
      <c r="E50" s="76"/>
      <c r="F50" s="77"/>
      <c r="G50" s="75"/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ht="15.9" thickBot="1" x14ac:dyDescent="0.45">
      <c r="A51" s="47" t="s">
        <v>64</v>
      </c>
      <c r="B51" s="48">
        <f>COUNTIF(A5:A50,"*")</f>
        <v>44</v>
      </c>
      <c r="C51" s="81"/>
      <c r="D51" s="81"/>
      <c r="E51" s="82"/>
      <c r="F51" s="77"/>
      <c r="G51" s="75"/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15.9" thickBot="1" x14ac:dyDescent="0.45">
      <c r="A52" s="115" t="s">
        <v>17</v>
      </c>
      <c r="B52" s="116"/>
      <c r="C52" s="64"/>
      <c r="D52" s="64"/>
      <c r="E52" s="61"/>
      <c r="F52" s="62"/>
      <c r="G52" s="64"/>
      <c r="H52" s="61"/>
      <c r="I52" s="63"/>
      <c r="J52" s="60"/>
      <c r="K52" s="61"/>
      <c r="L52" s="62"/>
      <c r="M52" s="64"/>
      <c r="N52" s="61"/>
      <c r="O52" s="63"/>
      <c r="P52" s="60"/>
      <c r="Q52" s="61"/>
      <c r="R52" s="62"/>
      <c r="S52" s="64"/>
      <c r="T52" s="61"/>
      <c r="U52" s="62"/>
    </row>
    <row r="53" spans="1:21" ht="19.75" x14ac:dyDescent="0.4">
      <c r="A53" s="49" t="s">
        <v>16</v>
      </c>
      <c r="B53" s="50">
        <f>COUNTIF(C5:C52,"P")</f>
        <v>38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</row>
    <row r="54" spans="1:21" ht="19.75" x14ac:dyDescent="0.4">
      <c r="A54" s="22" t="s">
        <v>13</v>
      </c>
      <c r="B54" s="24">
        <f>ROUNDUP(B51*(1/2),0)</f>
        <v>22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</row>
    <row r="55" spans="1:21" ht="20.149999999999999" thickBot="1" x14ac:dyDescent="0.45">
      <c r="A55" s="22" t="s">
        <v>14</v>
      </c>
      <c r="B55" s="24">
        <f>ROUNDDOWN(B53/2,0)+1</f>
        <v>20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1:21" ht="20.149999999999999" thickBot="1" x14ac:dyDescent="0.45">
      <c r="A56" s="35" t="s">
        <v>15</v>
      </c>
      <c r="B56" s="36">
        <f>ROUNDUP(B53*2/3,0)</f>
        <v>26</v>
      </c>
      <c r="C56" s="48">
        <f>COUNTIF(A5:A35,"*")</f>
        <v>31</v>
      </c>
      <c r="D56" s="48">
        <f>COUNTIF(D5:D52,"P")</f>
        <v>0</v>
      </c>
      <c r="E56" s="1"/>
    </row>
    <row r="57" spans="1:21" ht="20.149999999999999" thickBot="1" x14ac:dyDescent="0.45">
      <c r="A57" s="35" t="s">
        <v>67</v>
      </c>
      <c r="B57" s="36">
        <f>ROUNDUP(B51*2/3,0)</f>
        <v>30</v>
      </c>
      <c r="C57" s="116"/>
      <c r="D57" s="116"/>
      <c r="E57" s="117"/>
      <c r="F57" s="228" t="s">
        <v>18</v>
      </c>
      <c r="G57" s="226"/>
      <c r="H57" s="227"/>
      <c r="I57" s="228" t="s">
        <v>22</v>
      </c>
      <c r="J57" s="226"/>
      <c r="K57" s="227"/>
      <c r="L57" s="228" t="s">
        <v>23</v>
      </c>
      <c r="M57" s="226"/>
      <c r="N57" s="227"/>
      <c r="O57" s="228" t="s">
        <v>24</v>
      </c>
      <c r="P57" s="226"/>
      <c r="Q57" s="227"/>
      <c r="R57" s="228" t="s">
        <v>25</v>
      </c>
      <c r="S57" s="226"/>
      <c r="T57" s="227"/>
    </row>
    <row r="58" spans="1:21" ht="19.75" x14ac:dyDescent="0.4">
      <c r="A58" s="37" t="s">
        <v>26</v>
      </c>
      <c r="B58" s="113">
        <f>ROUNDUP(B53*0.25,0)</f>
        <v>10</v>
      </c>
      <c r="C58" s="50">
        <f>COUNTIF(D5:D52,"P")</f>
        <v>0</v>
      </c>
      <c r="D58" s="50">
        <f>COUNTIF(E5:E52,"*")</f>
        <v>0</v>
      </c>
      <c r="E58" s="51">
        <f>COUNTIF(F5:F52,"*")</f>
        <v>0</v>
      </c>
      <c r="F58" s="217" t="s">
        <v>0</v>
      </c>
      <c r="G58" s="218"/>
      <c r="H58" s="26">
        <f>COUNTIF(G5:G52,"*")</f>
        <v>0</v>
      </c>
      <c r="I58" s="219" t="s">
        <v>0</v>
      </c>
      <c r="J58" s="218"/>
      <c r="K58" s="26">
        <f>COUNTIF(J5:J52,"*")</f>
        <v>0</v>
      </c>
      <c r="L58" s="219" t="s">
        <v>0</v>
      </c>
      <c r="M58" s="218"/>
      <c r="N58" s="26">
        <f>COUNTIF(M5:M52,"*")</f>
        <v>1</v>
      </c>
      <c r="O58" s="219" t="s">
        <v>0</v>
      </c>
      <c r="P58" s="218"/>
      <c r="Q58" s="26">
        <f>COUNTIF(P5:P52,"*")</f>
        <v>0</v>
      </c>
      <c r="R58" s="219" t="s">
        <v>0</v>
      </c>
      <c r="S58" s="218"/>
      <c r="T58" s="26">
        <f>COUNTIF(S5:S52,"*")</f>
        <v>0</v>
      </c>
    </row>
    <row r="59" spans="1:21" ht="19.75" x14ac:dyDescent="0.4">
      <c r="A59" s="40" t="s">
        <v>119</v>
      </c>
      <c r="B59" s="86">
        <f>ROUNDUP(B51*1/3,0)</f>
        <v>15</v>
      </c>
      <c r="C59" s="24">
        <f>ROUNDUP(B51*(1/2),0)</f>
        <v>22</v>
      </c>
      <c r="D59" s="24">
        <f t="shared" ref="D59:E59" si="0">ROUNDUP(D58*(1/3),0)</f>
        <v>0</v>
      </c>
      <c r="E59" s="38">
        <f t="shared" si="0"/>
        <v>0</v>
      </c>
      <c r="F59" s="220" t="s">
        <v>1</v>
      </c>
      <c r="G59" s="221"/>
      <c r="H59" s="27">
        <f>COUNTIF(H5:H52,"*")</f>
        <v>0</v>
      </c>
      <c r="I59" s="222" t="s">
        <v>1</v>
      </c>
      <c r="J59" s="221"/>
      <c r="K59" s="27">
        <f>COUNTIF(K5:K52,"*")</f>
        <v>0</v>
      </c>
      <c r="L59" s="222" t="s">
        <v>1</v>
      </c>
      <c r="M59" s="221"/>
      <c r="N59" s="27">
        <f>COUNTIF(N5:N52,"*")</f>
        <v>0</v>
      </c>
      <c r="O59" s="222" t="s">
        <v>1</v>
      </c>
      <c r="P59" s="221"/>
      <c r="Q59" s="27">
        <f>COUNTIF(Q5:Q52,"*")</f>
        <v>0</v>
      </c>
      <c r="R59" s="222" t="s">
        <v>1</v>
      </c>
      <c r="S59" s="221"/>
      <c r="T59" s="27">
        <f>COUNTIF(T5:T52,"*")</f>
        <v>0</v>
      </c>
    </row>
    <row r="60" spans="1:21" ht="20.149999999999999" thickBot="1" x14ac:dyDescent="0.45">
      <c r="A60" s="40" t="s">
        <v>62</v>
      </c>
      <c r="B60" s="45">
        <f>COUNTIF(C5:C52,"E")</f>
        <v>2</v>
      </c>
      <c r="C60" s="24">
        <f>ROUNDDOWN(C58/2,0)+1</f>
        <v>1</v>
      </c>
      <c r="D60" s="24">
        <f>ROUNDDOWN(D58/2,0)+1</f>
        <v>1</v>
      </c>
      <c r="E60" s="38">
        <f t="shared" ref="E60" si="1">ROUNDDOWN(E58/2,0)+1</f>
        <v>1</v>
      </c>
      <c r="F60" s="212" t="s">
        <v>2</v>
      </c>
      <c r="G60" s="213"/>
      <c r="H60" s="28">
        <f>COUNTIF(I5:I52,"*")</f>
        <v>0</v>
      </c>
      <c r="I60" s="214" t="s">
        <v>2</v>
      </c>
      <c r="J60" s="213"/>
      <c r="K60" s="28">
        <f>COUNTIF(L5:L52,"*")</f>
        <v>0</v>
      </c>
      <c r="L60" s="214" t="s">
        <v>2</v>
      </c>
      <c r="M60" s="213"/>
      <c r="N60" s="28">
        <f>COUNTIF(O5:O52,"*")</f>
        <v>0</v>
      </c>
      <c r="O60" s="214" t="s">
        <v>2</v>
      </c>
      <c r="P60" s="213"/>
      <c r="Q60" s="28">
        <f>COUNTIF(R5:R52,"*")</f>
        <v>0</v>
      </c>
      <c r="R60" s="214" t="s">
        <v>2</v>
      </c>
      <c r="S60" s="213"/>
      <c r="T60" s="28">
        <f>COUNTIF(U5:U52,"*")</f>
        <v>0</v>
      </c>
    </row>
    <row r="61" spans="1:21" ht="20.149999999999999" thickBot="1" x14ac:dyDescent="0.45">
      <c r="A61" s="41" t="s">
        <v>63</v>
      </c>
      <c r="B61" s="43">
        <f>COUNTIF(C5:C52,"U")</f>
        <v>4</v>
      </c>
      <c r="C61" s="36">
        <f t="shared" ref="C61:E61" si="2">ROUNDUP(C58*2/3,0)</f>
        <v>0</v>
      </c>
      <c r="D61" s="36">
        <f t="shared" si="2"/>
        <v>0</v>
      </c>
      <c r="E61" s="83">
        <f t="shared" si="2"/>
        <v>0</v>
      </c>
      <c r="F61" s="215" t="s">
        <v>19</v>
      </c>
      <c r="G61" s="216"/>
      <c r="H61" s="29" t="str">
        <f>IF(H58&gt;H59,"PASS","FAIL")</f>
        <v>FAIL</v>
      </c>
      <c r="I61" s="215" t="s">
        <v>19</v>
      </c>
      <c r="J61" s="216"/>
      <c r="K61" s="29" t="str">
        <f>IF(K58&gt;K59,"PASS","FAIL")</f>
        <v>FAIL</v>
      </c>
      <c r="L61" s="215" t="s">
        <v>19</v>
      </c>
      <c r="M61" s="216"/>
      <c r="N61" s="29" t="str">
        <f>IF(N58&gt;N59,"PASS","FAIL")</f>
        <v>PASS</v>
      </c>
      <c r="O61" s="215" t="s">
        <v>19</v>
      </c>
      <c r="P61" s="216"/>
      <c r="Q61" s="29" t="str">
        <f>IF(Q58&gt;Q59,"PASS","FAIL")</f>
        <v>FAIL</v>
      </c>
      <c r="R61" s="215" t="s">
        <v>19</v>
      </c>
      <c r="S61" s="216"/>
      <c r="T61" s="29" t="str">
        <f>IF(T58&gt;T59,"PASS","FAIL")</f>
        <v>FAIL</v>
      </c>
    </row>
    <row r="62" spans="1:21" ht="20.149999999999999" thickBot="1" x14ac:dyDescent="0.45">
      <c r="A62" s="4"/>
      <c r="C62" s="36">
        <f>ROUNDUP(C56*2/3,0)</f>
        <v>21</v>
      </c>
      <c r="D62" s="36">
        <f t="shared" ref="D62:E62" si="3">ROUNDUP(D56*2/3,0)</f>
        <v>0</v>
      </c>
      <c r="E62" s="83">
        <f t="shared" si="3"/>
        <v>0</v>
      </c>
      <c r="F62" s="223" t="s">
        <v>21</v>
      </c>
      <c r="G62" s="224"/>
      <c r="H62" s="225"/>
      <c r="I62" s="223" t="s">
        <v>21</v>
      </c>
      <c r="J62" s="224"/>
      <c r="K62" s="225"/>
      <c r="L62" s="223" t="s">
        <v>21</v>
      </c>
      <c r="M62" s="224"/>
      <c r="N62" s="225"/>
      <c r="O62" s="223" t="s">
        <v>21</v>
      </c>
      <c r="P62" s="224"/>
      <c r="Q62" s="225"/>
      <c r="R62" s="223" t="s">
        <v>21</v>
      </c>
      <c r="S62" s="224"/>
      <c r="T62" s="225"/>
    </row>
    <row r="63" spans="1:21" ht="15.9" thickBot="1" x14ac:dyDescent="0.45">
      <c r="A63" s="4"/>
      <c r="C63" s="113">
        <f t="shared" ref="C63:E64" si="4">ROUNDUP(C58*0.25,0)</f>
        <v>0</v>
      </c>
      <c r="D63" s="113">
        <f t="shared" si="4"/>
        <v>0</v>
      </c>
      <c r="E63" s="114">
        <f t="shared" si="4"/>
        <v>0</v>
      </c>
      <c r="F63" s="226" t="s">
        <v>20</v>
      </c>
      <c r="G63" s="226"/>
      <c r="H63" s="227"/>
      <c r="I63" s="228" t="s">
        <v>20</v>
      </c>
      <c r="J63" s="226"/>
      <c r="K63" s="227"/>
      <c r="L63" s="228" t="s">
        <v>20</v>
      </c>
      <c r="M63" s="226"/>
      <c r="N63" s="227"/>
      <c r="O63" s="228" t="s">
        <v>20</v>
      </c>
      <c r="P63" s="226"/>
      <c r="Q63" s="227"/>
      <c r="R63" s="228" t="s">
        <v>20</v>
      </c>
      <c r="S63" s="226"/>
      <c r="T63" s="227"/>
    </row>
    <row r="64" spans="1:21" x14ac:dyDescent="0.4">
      <c r="C64" s="86">
        <f t="shared" si="4"/>
        <v>6</v>
      </c>
      <c r="D64" s="86">
        <f t="shared" si="4"/>
        <v>0</v>
      </c>
      <c r="E64" s="87">
        <f t="shared" si="4"/>
        <v>0</v>
      </c>
      <c r="F64" s="217" t="s">
        <v>0</v>
      </c>
      <c r="G64" s="218"/>
      <c r="H64" s="26">
        <f>COUNTIF(G5:G52,"*")</f>
        <v>0</v>
      </c>
      <c r="I64" s="219" t="s">
        <v>0</v>
      </c>
      <c r="J64" s="218"/>
      <c r="K64" s="26">
        <f>COUNTIF(J5:J52,"*")</f>
        <v>0</v>
      </c>
      <c r="L64" s="219" t="s">
        <v>0</v>
      </c>
      <c r="M64" s="218"/>
      <c r="N64" s="26">
        <f>COUNTIF(M5:M52,"*")</f>
        <v>1</v>
      </c>
      <c r="O64" s="219" t="s">
        <v>0</v>
      </c>
      <c r="P64" s="218"/>
      <c r="Q64" s="26">
        <f>COUNTIF(P5:P52,"*")</f>
        <v>0</v>
      </c>
      <c r="R64" s="219" t="s">
        <v>0</v>
      </c>
      <c r="S64" s="218"/>
      <c r="T64" s="26">
        <f>COUNTIF(S5:S52,"*")</f>
        <v>0</v>
      </c>
    </row>
    <row r="65" spans="3:20" x14ac:dyDescent="0.4">
      <c r="C65" s="45">
        <f>COUNTIF(D5:D55,"E")</f>
        <v>0</v>
      </c>
      <c r="D65" s="45">
        <f>COUNTIF(E5:E55,"E")</f>
        <v>0</v>
      </c>
      <c r="E65" s="44">
        <f>COUNTIF(F5:F55,"E")</f>
        <v>0</v>
      </c>
      <c r="F65" s="220" t="s">
        <v>1</v>
      </c>
      <c r="G65" s="221"/>
      <c r="H65" s="27">
        <f>COUNTIF(H5:H52,"*")</f>
        <v>0</v>
      </c>
      <c r="I65" s="222" t="s">
        <v>1</v>
      </c>
      <c r="J65" s="221"/>
      <c r="K65" s="27">
        <f>COUNTIF(K5:K52,"*")</f>
        <v>0</v>
      </c>
      <c r="L65" s="222" t="s">
        <v>1</v>
      </c>
      <c r="M65" s="221"/>
      <c r="N65" s="27">
        <f>COUNTIF(N5:N52,"*")</f>
        <v>0</v>
      </c>
      <c r="O65" s="222" t="s">
        <v>1</v>
      </c>
      <c r="P65" s="221"/>
      <c r="Q65" s="27">
        <f>COUNTIF(Q5:Q52,"*")</f>
        <v>0</v>
      </c>
      <c r="R65" s="222" t="s">
        <v>1</v>
      </c>
      <c r="S65" s="221"/>
      <c r="T65" s="27">
        <f>COUNTIF(T5:T52,"*")</f>
        <v>0</v>
      </c>
    </row>
    <row r="66" spans="3:20" ht="15.9" thickBot="1" x14ac:dyDescent="0.45">
      <c r="C66" s="43">
        <f>COUNTIF(D5:D56,"U")</f>
        <v>0</v>
      </c>
      <c r="D66" s="43">
        <f>COUNTIF(E5:E56,"U")</f>
        <v>0</v>
      </c>
      <c r="E66" s="42">
        <f>COUNTIF(F5:F56,"U")</f>
        <v>0</v>
      </c>
      <c r="F66" s="212" t="s">
        <v>2</v>
      </c>
      <c r="G66" s="213"/>
      <c r="H66" s="28">
        <f>COUNTIF(I5:I52,"*")</f>
        <v>0</v>
      </c>
      <c r="I66" s="214" t="s">
        <v>2</v>
      </c>
      <c r="J66" s="213"/>
      <c r="K66" s="28">
        <f>COUNTIF(L5:L52,"*")</f>
        <v>0</v>
      </c>
      <c r="L66" s="214" t="s">
        <v>2</v>
      </c>
      <c r="M66" s="213"/>
      <c r="N66" s="28">
        <f>COUNTIF(O5:O52,"*")</f>
        <v>0</v>
      </c>
      <c r="O66" s="214" t="s">
        <v>2</v>
      </c>
      <c r="P66" s="213"/>
      <c r="Q66" s="28">
        <f>COUNTIF(R5:R52,"*")</f>
        <v>0</v>
      </c>
      <c r="R66" s="214" t="s">
        <v>2</v>
      </c>
      <c r="S66" s="213"/>
      <c r="T66" s="28">
        <f>COUNTIF(U5:U52,"*")</f>
        <v>0</v>
      </c>
    </row>
    <row r="67" spans="3:20" ht="15.9" thickBot="1" x14ac:dyDescent="0.45">
      <c r="E67" s="1"/>
      <c r="F67" s="215" t="s">
        <v>19</v>
      </c>
      <c r="G67" s="216"/>
      <c r="H67" s="29" t="str">
        <f>IF(H64&gt;=((H64+H65)*(2/3)),"PASS","FAIL")</f>
        <v>PASS</v>
      </c>
      <c r="I67" s="215" t="s">
        <v>19</v>
      </c>
      <c r="J67" s="216"/>
      <c r="K67" s="29" t="str">
        <f>IF(K64&gt;=((K64+K65)*(2/3)),"PASS","FAIL")</f>
        <v>PASS</v>
      </c>
      <c r="L67" s="215" t="s">
        <v>19</v>
      </c>
      <c r="M67" s="216"/>
      <c r="N67" s="29" t="str">
        <f>IF(N64&gt;=((N64+N65)*(2/3)),"PASS","FAIL")</f>
        <v>PASS</v>
      </c>
      <c r="O67" s="215" t="s">
        <v>19</v>
      </c>
      <c r="P67" s="216"/>
      <c r="Q67" s="29" t="str">
        <f>IF(Q64&gt;=((Q64+Q65)*(2/3)),"PASS","FAIL")</f>
        <v>PASS</v>
      </c>
      <c r="R67" s="215" t="s">
        <v>19</v>
      </c>
      <c r="S67" s="216"/>
      <c r="T67" s="29" t="str">
        <f>IF(T64&gt;=((T64+T65)*(2/3)),"PASS","FAIL")</f>
        <v>PASS</v>
      </c>
    </row>
    <row r="68" spans="3:20" x14ac:dyDescent="0.4">
      <c r="E68" s="1"/>
    </row>
  </sheetData>
  <mergeCells count="64">
    <mergeCell ref="R57:T57"/>
    <mergeCell ref="B1:L1"/>
    <mergeCell ref="C2:F3"/>
    <mergeCell ref="G2:U2"/>
    <mergeCell ref="G3:I3"/>
    <mergeCell ref="J3:L3"/>
    <mergeCell ref="M3:O3"/>
    <mergeCell ref="P3:R3"/>
    <mergeCell ref="S3:U3"/>
    <mergeCell ref="A4:B4"/>
    <mergeCell ref="F57:H57"/>
    <mergeCell ref="I57:K57"/>
    <mergeCell ref="L57:N57"/>
    <mergeCell ref="O57:Q57"/>
    <mergeCell ref="F59:G59"/>
    <mergeCell ref="I59:J59"/>
    <mergeCell ref="L59:M59"/>
    <mergeCell ref="O59:P59"/>
    <mergeCell ref="R59:S59"/>
    <mergeCell ref="F58:G58"/>
    <mergeCell ref="I58:J58"/>
    <mergeCell ref="L58:M58"/>
    <mergeCell ref="O58:P58"/>
    <mergeCell ref="R58:S58"/>
    <mergeCell ref="F61:G61"/>
    <mergeCell ref="I61:J61"/>
    <mergeCell ref="L61:M61"/>
    <mergeCell ref="O61:P61"/>
    <mergeCell ref="R61:S61"/>
    <mergeCell ref="F60:G60"/>
    <mergeCell ref="I60:J60"/>
    <mergeCell ref="L60:M60"/>
    <mergeCell ref="O60:P60"/>
    <mergeCell ref="R60:S60"/>
    <mergeCell ref="F63:H63"/>
    <mergeCell ref="I63:K63"/>
    <mergeCell ref="L63:N63"/>
    <mergeCell ref="O63:Q63"/>
    <mergeCell ref="R63:T63"/>
    <mergeCell ref="F62:H62"/>
    <mergeCell ref="I62:K62"/>
    <mergeCell ref="L62:N62"/>
    <mergeCell ref="O62:Q62"/>
    <mergeCell ref="R62:T62"/>
    <mergeCell ref="F65:G65"/>
    <mergeCell ref="I65:J65"/>
    <mergeCell ref="L65:M65"/>
    <mergeCell ref="O65:P65"/>
    <mergeCell ref="R65:S65"/>
    <mergeCell ref="F64:G64"/>
    <mergeCell ref="I64:J64"/>
    <mergeCell ref="L64:M64"/>
    <mergeCell ref="O64:P64"/>
    <mergeCell ref="R64:S64"/>
    <mergeCell ref="F67:G67"/>
    <mergeCell ref="I67:J67"/>
    <mergeCell ref="L67:M67"/>
    <mergeCell ref="O67:P67"/>
    <mergeCell ref="R67:S67"/>
    <mergeCell ref="F66:G66"/>
    <mergeCell ref="I66:J66"/>
    <mergeCell ref="L66:M66"/>
    <mergeCell ref="O66:P66"/>
    <mergeCell ref="R66:S66"/>
  </mergeCells>
  <conditionalFormatting sqref="I5">
    <cfRule type="expression" dxfId="13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topLeftCell="A30" zoomScaleNormal="150" zoomScalePageLayoutView="150" workbookViewId="0">
      <selection activeCell="C58" sqref="C58"/>
    </sheetView>
  </sheetViews>
  <sheetFormatPr defaultColWidth="8.84375" defaultRowHeight="15.45" x14ac:dyDescent="0.4"/>
  <cols>
    <col min="1" max="1" width="27.15234375" style="1" customWidth="1"/>
    <col min="2" max="2" width="11.69140625" style="4" customWidth="1"/>
    <col min="3" max="5" width="6.69140625" style="4" customWidth="1"/>
    <col min="6" max="8" width="6.69140625" style="1" customWidth="1"/>
    <col min="9" max="9" width="7.84375" style="1" customWidth="1"/>
    <col min="10" max="11" width="6.69140625" style="1" customWidth="1"/>
    <col min="12" max="12" width="7.84375" style="1" customWidth="1"/>
    <col min="13" max="14" width="6.69140625" style="1" customWidth="1"/>
    <col min="15" max="15" width="7.84375" style="1" customWidth="1"/>
    <col min="16" max="17" width="6.69140625" style="1" customWidth="1"/>
    <col min="18" max="18" width="7.84375" style="1" customWidth="1"/>
    <col min="19" max="20" width="6.69140625" style="1" customWidth="1"/>
    <col min="21" max="21" width="7.84375" style="1" customWidth="1"/>
    <col min="22" max="22" width="8.84375" style="1"/>
    <col min="23" max="23" width="14.15234375" style="1" bestFit="1" customWidth="1"/>
    <col min="24" max="24" width="13.69140625" style="1" customWidth="1"/>
    <col min="25" max="16384" width="8.84375" style="1"/>
  </cols>
  <sheetData>
    <row r="1" spans="1:24" ht="22.75" thickBot="1" x14ac:dyDescent="0.55000000000000004"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1:24" ht="32.049999999999997" customHeight="1" thickBot="1" x14ac:dyDescent="0.5"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  <c r="W2" s="65" t="s">
        <v>73</v>
      </c>
      <c r="X2" s="66"/>
    </row>
    <row r="3" spans="1:24" ht="15.9" thickBot="1" x14ac:dyDescent="0.45">
      <c r="B3" s="2"/>
      <c r="C3" s="233"/>
      <c r="D3" s="234"/>
      <c r="E3" s="234"/>
      <c r="F3" s="235"/>
      <c r="G3" s="239" t="s">
        <v>167</v>
      </c>
      <c r="H3" s="239"/>
      <c r="I3" s="239"/>
      <c r="J3" s="239" t="s">
        <v>168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3" t="s">
        <v>70</v>
      </c>
      <c r="X3" s="80">
        <v>0.27430555555555552</v>
      </c>
    </row>
    <row r="4" spans="1:24" s="3" customFormat="1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115" t="s">
        <v>0</v>
      </c>
      <c r="H4" s="116" t="s">
        <v>1</v>
      </c>
      <c r="I4" s="20" t="s">
        <v>2</v>
      </c>
      <c r="J4" s="115" t="s">
        <v>0</v>
      </c>
      <c r="K4" s="116" t="s">
        <v>1</v>
      </c>
      <c r="L4" s="20" t="s">
        <v>2</v>
      </c>
      <c r="M4" s="115" t="s">
        <v>0</v>
      </c>
      <c r="N4" s="116" t="s">
        <v>1</v>
      </c>
      <c r="O4" s="117" t="s">
        <v>2</v>
      </c>
      <c r="P4" s="21" t="s">
        <v>0</v>
      </c>
      <c r="Q4" s="116" t="s">
        <v>1</v>
      </c>
      <c r="R4" s="20" t="s">
        <v>2</v>
      </c>
      <c r="S4" s="115" t="s">
        <v>0</v>
      </c>
      <c r="T4" s="116" t="s">
        <v>1</v>
      </c>
      <c r="U4" s="117" t="s">
        <v>2</v>
      </c>
      <c r="W4" s="3" t="s">
        <v>71</v>
      </c>
      <c r="X4" s="80"/>
    </row>
    <row r="5" spans="1:24" x14ac:dyDescent="0.4">
      <c r="A5" s="71" t="s">
        <v>146</v>
      </c>
      <c r="B5" s="72" t="s">
        <v>147</v>
      </c>
      <c r="C5" s="68" t="s">
        <v>74</v>
      </c>
      <c r="D5" s="68"/>
      <c r="E5" s="57"/>
      <c r="F5" s="19"/>
      <c r="G5" s="17"/>
      <c r="H5" s="18"/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  <c r="W5" s="3" t="s">
        <v>72</v>
      </c>
      <c r="X5" s="80"/>
    </row>
    <row r="6" spans="1:24" x14ac:dyDescent="0.4">
      <c r="A6" s="71" t="s">
        <v>222</v>
      </c>
      <c r="B6" s="72" t="s">
        <v>223</v>
      </c>
      <c r="C6" s="69" t="s">
        <v>173</v>
      </c>
      <c r="D6" s="69"/>
      <c r="E6" s="6"/>
      <c r="F6" s="7"/>
      <c r="G6" s="8"/>
      <c r="H6" s="9"/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  <c r="W6" s="3" t="s">
        <v>69</v>
      </c>
      <c r="X6" s="85"/>
    </row>
    <row r="7" spans="1:24" x14ac:dyDescent="0.4">
      <c r="A7" s="71" t="s">
        <v>215</v>
      </c>
      <c r="B7" s="72" t="s">
        <v>216</v>
      </c>
      <c r="C7" s="69" t="s">
        <v>173</v>
      </c>
      <c r="D7" s="69"/>
      <c r="E7" s="6"/>
      <c r="F7" s="7"/>
      <c r="G7" s="8"/>
      <c r="H7" s="9"/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x14ac:dyDescent="0.4">
      <c r="A8" s="71" t="s">
        <v>178</v>
      </c>
      <c r="B8" s="72" t="s">
        <v>179</v>
      </c>
      <c r="C8" s="10" t="s">
        <v>173</v>
      </c>
      <c r="D8" s="10"/>
      <c r="E8" s="9"/>
      <c r="F8" s="7"/>
      <c r="G8" s="8"/>
      <c r="H8" s="9"/>
      <c r="I8" s="16"/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x14ac:dyDescent="0.4">
      <c r="A9" s="71" t="s">
        <v>155</v>
      </c>
      <c r="B9" s="72" t="s">
        <v>92</v>
      </c>
      <c r="C9" s="69" t="s">
        <v>173</v>
      </c>
      <c r="D9" s="69"/>
      <c r="E9" s="6"/>
      <c r="F9" s="7"/>
      <c r="G9" s="8"/>
      <c r="H9" s="9"/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4" x14ac:dyDescent="0.4">
      <c r="A10" s="71" t="s">
        <v>212</v>
      </c>
      <c r="B10" s="72" t="s">
        <v>213</v>
      </c>
      <c r="C10" s="69" t="s">
        <v>173</v>
      </c>
      <c r="D10" s="69"/>
      <c r="E10" s="6"/>
      <c r="F10" s="7"/>
      <c r="G10" s="8"/>
      <c r="H10" s="9"/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x14ac:dyDescent="0.4">
      <c r="A11" s="71" t="s">
        <v>210</v>
      </c>
      <c r="B11" s="72" t="s">
        <v>211</v>
      </c>
      <c r="C11" s="69" t="s">
        <v>173</v>
      </c>
      <c r="D11" s="69"/>
      <c r="E11" s="6"/>
      <c r="F11" s="7"/>
      <c r="G11" s="8"/>
      <c r="H11" s="9"/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x14ac:dyDescent="0.4">
      <c r="A12" s="71" t="s">
        <v>148</v>
      </c>
      <c r="B12" s="72" t="s">
        <v>149</v>
      </c>
      <c r="C12" s="69" t="s">
        <v>173</v>
      </c>
      <c r="D12" s="69"/>
      <c r="E12" s="6"/>
      <c r="F12" s="7"/>
      <c r="G12" s="8"/>
      <c r="H12" s="9"/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x14ac:dyDescent="0.4">
      <c r="A13" s="71" t="s">
        <v>158</v>
      </c>
      <c r="B13" s="72" t="s">
        <v>159</v>
      </c>
      <c r="C13" s="69" t="s">
        <v>173</v>
      </c>
      <c r="D13" s="69"/>
      <c r="E13" s="6"/>
      <c r="F13" s="7"/>
      <c r="G13" s="8"/>
      <c r="H13" s="9"/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x14ac:dyDescent="0.4">
      <c r="A14" s="71" t="s">
        <v>111</v>
      </c>
      <c r="B14" s="72" t="s">
        <v>177</v>
      </c>
      <c r="C14" s="69" t="s">
        <v>173</v>
      </c>
      <c r="D14" s="69"/>
      <c r="E14" s="6"/>
      <c r="F14" s="7"/>
      <c r="G14" s="8"/>
      <c r="H14" s="9"/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x14ac:dyDescent="0.4">
      <c r="A15" s="71" t="s">
        <v>101</v>
      </c>
      <c r="B15" s="72" t="s">
        <v>102</v>
      </c>
      <c r="C15" s="69" t="s">
        <v>173</v>
      </c>
      <c r="D15" s="69"/>
      <c r="E15" s="6"/>
      <c r="F15" s="7"/>
      <c r="G15" s="8"/>
      <c r="H15" s="9"/>
      <c r="I15" s="16"/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x14ac:dyDescent="0.4">
      <c r="A16" s="71" t="s">
        <v>86</v>
      </c>
      <c r="B16" s="72" t="s">
        <v>78</v>
      </c>
      <c r="C16" s="69" t="s">
        <v>173</v>
      </c>
      <c r="D16" s="69"/>
      <c r="E16" s="6"/>
      <c r="F16" s="7"/>
      <c r="G16" s="8"/>
      <c r="H16" s="9"/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x14ac:dyDescent="0.4">
      <c r="A17" s="118" t="s">
        <v>192</v>
      </c>
      <c r="B17" s="119" t="s">
        <v>193</v>
      </c>
      <c r="C17" s="69" t="s">
        <v>173</v>
      </c>
      <c r="D17" s="69"/>
      <c r="E17" s="6"/>
      <c r="F17" s="7"/>
      <c r="G17" s="8"/>
      <c r="H17" s="9"/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x14ac:dyDescent="0.4">
      <c r="A18" s="118" t="s">
        <v>188</v>
      </c>
      <c r="B18" s="119" t="s">
        <v>214</v>
      </c>
      <c r="C18" s="69" t="s">
        <v>173</v>
      </c>
      <c r="D18" s="69"/>
      <c r="E18" s="6"/>
      <c r="F18" s="7"/>
      <c r="G18" s="8"/>
      <c r="H18" s="9"/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x14ac:dyDescent="0.4">
      <c r="A19" s="118" t="s">
        <v>188</v>
      </c>
      <c r="B19" s="119" t="s">
        <v>189</v>
      </c>
      <c r="C19" s="10" t="s">
        <v>173</v>
      </c>
      <c r="D19" s="10"/>
      <c r="E19" s="9"/>
      <c r="F19" s="7"/>
      <c r="G19" s="8"/>
      <c r="H19" s="9"/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x14ac:dyDescent="0.4">
      <c r="A20" s="118" t="s">
        <v>194</v>
      </c>
      <c r="B20" s="119" t="s">
        <v>195</v>
      </c>
      <c r="C20" s="10" t="s">
        <v>173</v>
      </c>
      <c r="D20" s="10"/>
      <c r="E20" s="9"/>
      <c r="F20" s="7"/>
      <c r="G20" s="8"/>
      <c r="H20" s="9"/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x14ac:dyDescent="0.4">
      <c r="A21" s="71" t="s">
        <v>117</v>
      </c>
      <c r="B21" s="72" t="s">
        <v>118</v>
      </c>
      <c r="C21" s="69" t="s">
        <v>173</v>
      </c>
      <c r="D21" s="69"/>
      <c r="E21" s="6"/>
      <c r="F21" s="7"/>
      <c r="G21" s="8"/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x14ac:dyDescent="0.4">
      <c r="A22" s="71" t="s">
        <v>82</v>
      </c>
      <c r="B22" s="72" t="s">
        <v>225</v>
      </c>
      <c r="C22" s="69" t="s">
        <v>173</v>
      </c>
      <c r="D22" s="69"/>
      <c r="E22" s="6"/>
      <c r="F22" s="7"/>
      <c r="G22" s="8"/>
      <c r="H22" s="9"/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x14ac:dyDescent="0.4">
      <c r="A23" s="71" t="s">
        <v>153</v>
      </c>
      <c r="B23" s="72" t="s">
        <v>154</v>
      </c>
      <c r="C23" s="69" t="s">
        <v>173</v>
      </c>
      <c r="D23" s="69"/>
      <c r="E23" s="6"/>
      <c r="F23" s="7"/>
      <c r="G23" s="8"/>
      <c r="H23" s="9"/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x14ac:dyDescent="0.4">
      <c r="A24" s="71" t="s">
        <v>208</v>
      </c>
      <c r="B24" s="72" t="s">
        <v>209</v>
      </c>
      <c r="C24" s="10" t="s">
        <v>173</v>
      </c>
      <c r="D24" s="10"/>
      <c r="E24" s="9"/>
      <c r="F24" s="7"/>
      <c r="G24" s="8"/>
      <c r="H24" s="9"/>
      <c r="I24" s="16"/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x14ac:dyDescent="0.4">
      <c r="A25" s="120" t="s">
        <v>132</v>
      </c>
      <c r="B25" s="121" t="s">
        <v>133</v>
      </c>
      <c r="C25" s="123" t="s">
        <v>184</v>
      </c>
      <c r="D25" s="10"/>
      <c r="E25" s="9"/>
      <c r="F25" s="7"/>
      <c r="G25" s="8"/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x14ac:dyDescent="0.4">
      <c r="A26" s="71" t="s">
        <v>207</v>
      </c>
      <c r="B26" s="72" t="s">
        <v>206</v>
      </c>
      <c r="C26" s="69" t="s">
        <v>173</v>
      </c>
      <c r="D26" s="69"/>
      <c r="E26" s="6"/>
      <c r="F26" s="7"/>
      <c r="G26" s="8"/>
      <c r="H26" s="9"/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x14ac:dyDescent="0.4">
      <c r="A27" s="71" t="s">
        <v>113</v>
      </c>
      <c r="B27" s="72" t="s">
        <v>114</v>
      </c>
      <c r="C27" s="69" t="s">
        <v>173</v>
      </c>
      <c r="D27" s="69"/>
      <c r="E27" s="6"/>
      <c r="F27" s="7"/>
      <c r="G27" s="8"/>
      <c r="H27" s="9"/>
      <c r="I27" s="16"/>
      <c r="J27" s="8"/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x14ac:dyDescent="0.4">
      <c r="A28" s="118" t="s">
        <v>205</v>
      </c>
      <c r="B28" s="119" t="s">
        <v>196</v>
      </c>
      <c r="C28" s="69" t="s">
        <v>173</v>
      </c>
      <c r="D28" s="69"/>
      <c r="E28" s="6"/>
      <c r="F28" s="7"/>
      <c r="G28" s="8"/>
      <c r="H28" s="9"/>
      <c r="I28" s="16"/>
      <c r="J28" s="8"/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x14ac:dyDescent="0.4">
      <c r="A29" s="120" t="s">
        <v>83</v>
      </c>
      <c r="B29" s="121" t="s">
        <v>77</v>
      </c>
      <c r="C29" s="123" t="s">
        <v>184</v>
      </c>
      <c r="D29" s="10"/>
      <c r="E29" s="9"/>
      <c r="F29" s="7"/>
      <c r="G29" s="8"/>
      <c r="H29" s="9"/>
      <c r="I29" s="16"/>
      <c r="J29" s="8"/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x14ac:dyDescent="0.4">
      <c r="A30" s="71" t="s">
        <v>226</v>
      </c>
      <c r="B30" s="72" t="s">
        <v>206</v>
      </c>
      <c r="C30" s="69" t="s">
        <v>173</v>
      </c>
      <c r="D30" s="69"/>
      <c r="E30" s="6"/>
      <c r="F30" s="7"/>
      <c r="G30" s="8"/>
      <c r="H30" s="9"/>
      <c r="I30" s="16"/>
      <c r="J30" s="8"/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x14ac:dyDescent="0.4">
      <c r="A31" s="71" t="s">
        <v>217</v>
      </c>
      <c r="B31" s="72" t="s">
        <v>218</v>
      </c>
      <c r="C31" s="10" t="s">
        <v>173</v>
      </c>
      <c r="D31" s="10"/>
      <c r="E31" s="9"/>
      <c r="F31" s="7"/>
      <c r="G31" s="8"/>
      <c r="H31" s="9"/>
      <c r="I31" s="16"/>
      <c r="J31" s="8"/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x14ac:dyDescent="0.4">
      <c r="A32" s="118" t="s">
        <v>199</v>
      </c>
      <c r="B32" s="119" t="s">
        <v>200</v>
      </c>
      <c r="C32" s="75" t="s">
        <v>173</v>
      </c>
      <c r="D32" s="75"/>
      <c r="E32" s="76"/>
      <c r="F32" s="77"/>
      <c r="G32" s="75"/>
      <c r="H32" s="76"/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x14ac:dyDescent="0.4">
      <c r="A33" s="71" t="s">
        <v>137</v>
      </c>
      <c r="B33" s="72" t="s">
        <v>138</v>
      </c>
      <c r="C33" s="75" t="s">
        <v>173</v>
      </c>
      <c r="D33" s="75"/>
      <c r="E33" s="76"/>
      <c r="F33" s="77"/>
      <c r="G33" s="75"/>
      <c r="H33" s="76"/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x14ac:dyDescent="0.4">
      <c r="A34" s="71" t="s">
        <v>156</v>
      </c>
      <c r="B34" s="72" t="s">
        <v>84</v>
      </c>
      <c r="C34" s="75" t="s">
        <v>173</v>
      </c>
      <c r="D34" s="75"/>
      <c r="E34" s="76"/>
      <c r="F34" s="77"/>
      <c r="G34" s="75"/>
      <c r="H34" s="76"/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x14ac:dyDescent="0.4">
      <c r="A35" s="71" t="s">
        <v>197</v>
      </c>
      <c r="B35" s="72" t="s">
        <v>198</v>
      </c>
      <c r="C35" s="75" t="s">
        <v>173</v>
      </c>
      <c r="D35" s="75"/>
      <c r="E35" s="76"/>
      <c r="F35" s="77"/>
      <c r="G35" s="75"/>
      <c r="H35" s="76"/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x14ac:dyDescent="0.4">
      <c r="A36" s="118" t="s">
        <v>203</v>
      </c>
      <c r="B36" s="119" t="s">
        <v>204</v>
      </c>
      <c r="C36" s="75" t="s">
        <v>173</v>
      </c>
      <c r="D36" s="75"/>
      <c r="E36" s="76"/>
      <c r="F36" s="77"/>
      <c r="G36" s="75"/>
      <c r="H36" s="76"/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x14ac:dyDescent="0.4">
      <c r="A37" s="70" t="s">
        <v>125</v>
      </c>
      <c r="B37" s="53" t="s">
        <v>98</v>
      </c>
      <c r="C37" s="75" t="s">
        <v>173</v>
      </c>
      <c r="D37" s="75"/>
      <c r="E37" s="76"/>
      <c r="F37" s="77"/>
      <c r="G37" s="75"/>
      <c r="H37" s="76"/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x14ac:dyDescent="0.4">
      <c r="A38" s="70" t="s">
        <v>175</v>
      </c>
      <c r="B38" s="53" t="s">
        <v>176</v>
      </c>
      <c r="C38" s="75" t="s">
        <v>173</v>
      </c>
      <c r="D38" s="75"/>
      <c r="E38" s="76"/>
      <c r="F38" s="77"/>
      <c r="G38" s="75"/>
      <c r="H38" s="76"/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x14ac:dyDescent="0.4">
      <c r="A39" s="70" t="s">
        <v>224</v>
      </c>
      <c r="B39" s="53" t="s">
        <v>87</v>
      </c>
      <c r="C39" s="75" t="s">
        <v>173</v>
      </c>
      <c r="D39" s="75"/>
      <c r="E39" s="76"/>
      <c r="F39" s="77"/>
      <c r="G39" s="75"/>
      <c r="H39" s="76"/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x14ac:dyDescent="0.4">
      <c r="A40" s="53" t="s">
        <v>201</v>
      </c>
      <c r="B40" s="84" t="s">
        <v>202</v>
      </c>
      <c r="C40" s="75" t="s">
        <v>173</v>
      </c>
      <c r="D40" s="75"/>
      <c r="E40" s="76"/>
      <c r="F40" s="77"/>
      <c r="G40" s="75"/>
      <c r="H40" s="76"/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x14ac:dyDescent="0.4">
      <c r="A41" s="129" t="s">
        <v>144</v>
      </c>
      <c r="B41" s="130" t="s">
        <v>145</v>
      </c>
      <c r="C41" s="122" t="s">
        <v>184</v>
      </c>
      <c r="D41" s="75"/>
      <c r="E41" s="76"/>
      <c r="F41" s="77"/>
      <c r="G41" s="75"/>
      <c r="H41" s="76"/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x14ac:dyDescent="0.4">
      <c r="A42" s="70" t="s">
        <v>151</v>
      </c>
      <c r="B42" s="53" t="s">
        <v>152</v>
      </c>
      <c r="C42" s="75" t="s">
        <v>173</v>
      </c>
      <c r="D42" s="75"/>
      <c r="E42" s="76"/>
      <c r="F42" s="77"/>
      <c r="G42" s="75"/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x14ac:dyDescent="0.4">
      <c r="A43" s="70" t="s">
        <v>219</v>
      </c>
      <c r="B43" s="53" t="s">
        <v>220</v>
      </c>
      <c r="C43" s="81" t="s">
        <v>76</v>
      </c>
      <c r="D43" s="81"/>
      <c r="E43" s="82"/>
      <c r="F43" s="77"/>
      <c r="G43" s="75"/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x14ac:dyDescent="0.4">
      <c r="A44" s="70" t="s">
        <v>115</v>
      </c>
      <c r="B44" s="53" t="s">
        <v>116</v>
      </c>
      <c r="C44" s="75" t="s">
        <v>173</v>
      </c>
      <c r="D44" s="75"/>
      <c r="E44" s="76"/>
      <c r="F44" s="77"/>
      <c r="G44" s="75"/>
      <c r="H44" s="76"/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x14ac:dyDescent="0.4">
      <c r="A45" s="70" t="s">
        <v>227</v>
      </c>
      <c r="B45" s="53" t="s">
        <v>228</v>
      </c>
      <c r="C45" s="75" t="s">
        <v>173</v>
      </c>
      <c r="D45" s="75"/>
      <c r="E45" s="76"/>
      <c r="F45" s="77"/>
      <c r="G45" s="75"/>
      <c r="H45" s="76"/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x14ac:dyDescent="0.4">
      <c r="A46" s="70" t="s">
        <v>229</v>
      </c>
      <c r="B46" s="53" t="s">
        <v>89</v>
      </c>
      <c r="C46" s="75" t="s">
        <v>173</v>
      </c>
      <c r="D46" s="75"/>
      <c r="E46" s="76"/>
      <c r="F46" s="77"/>
      <c r="G46" s="75"/>
      <c r="H46" s="76"/>
      <c r="I46" s="79"/>
      <c r="J46" s="78"/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x14ac:dyDescent="0.4">
      <c r="A47" s="53" t="s">
        <v>190</v>
      </c>
      <c r="B47" s="84" t="s">
        <v>191</v>
      </c>
      <c r="C47" s="75" t="s">
        <v>173</v>
      </c>
      <c r="D47" s="75"/>
      <c r="E47" s="76"/>
      <c r="F47" s="77"/>
      <c r="G47" s="75"/>
      <c r="H47" s="76"/>
      <c r="I47" s="79"/>
      <c r="J47" s="78"/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x14ac:dyDescent="0.4">
      <c r="A48" s="70" t="s">
        <v>186</v>
      </c>
      <c r="B48" s="53" t="s">
        <v>187</v>
      </c>
      <c r="C48" s="75" t="s">
        <v>173</v>
      </c>
      <c r="D48" s="75"/>
      <c r="E48" s="76"/>
      <c r="F48" s="77"/>
      <c r="G48" s="75"/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x14ac:dyDescent="0.4">
      <c r="A49" s="70" t="s">
        <v>221</v>
      </c>
      <c r="B49" s="53" t="s">
        <v>88</v>
      </c>
      <c r="C49" s="75" t="s">
        <v>173</v>
      </c>
      <c r="D49" s="75"/>
      <c r="E49" s="76"/>
      <c r="F49" s="77"/>
      <c r="G49" s="75"/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x14ac:dyDescent="0.4">
      <c r="A50" s="70"/>
      <c r="B50" s="53"/>
      <c r="C50" s="75"/>
      <c r="D50" s="75"/>
      <c r="E50" s="76"/>
      <c r="F50" s="77"/>
      <c r="G50" s="75"/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ht="15.9" thickBot="1" x14ac:dyDescent="0.45">
      <c r="A51" s="70"/>
      <c r="B51" s="53"/>
      <c r="C51" s="81"/>
      <c r="D51" s="81"/>
      <c r="E51" s="82"/>
      <c r="F51" s="77"/>
      <c r="G51" s="75"/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15.9" thickBot="1" x14ac:dyDescent="0.45">
      <c r="A52" s="47" t="s">
        <v>64</v>
      </c>
      <c r="B52" s="48">
        <f>COUNTIF(A5:A51,"*")</f>
        <v>45</v>
      </c>
      <c r="C52" s="64"/>
      <c r="D52" s="64"/>
      <c r="E52" s="61"/>
      <c r="F52" s="62"/>
      <c r="G52" s="64"/>
      <c r="H52" s="61"/>
      <c r="I52" s="63"/>
      <c r="J52" s="60"/>
      <c r="K52" s="61"/>
      <c r="L52" s="62"/>
      <c r="M52" s="64"/>
      <c r="N52" s="61"/>
      <c r="O52" s="63"/>
      <c r="P52" s="60"/>
      <c r="Q52" s="61"/>
      <c r="R52" s="62"/>
      <c r="S52" s="64"/>
      <c r="T52" s="61"/>
      <c r="U52" s="62"/>
    </row>
    <row r="53" spans="1:21" ht="15.9" thickBot="1" x14ac:dyDescent="0.45">
      <c r="A53" s="115" t="s">
        <v>17</v>
      </c>
      <c r="B53" s="11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</row>
    <row r="54" spans="1:21" ht="19.75" x14ac:dyDescent="0.4">
      <c r="A54" s="49" t="s">
        <v>16</v>
      </c>
      <c r="B54" s="50">
        <f>COUNTIF(C5:C52,"P")</f>
        <v>41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</row>
    <row r="55" spans="1:21" ht="20.149999999999999" thickBot="1" x14ac:dyDescent="0.45">
      <c r="A55" s="22" t="s">
        <v>13</v>
      </c>
      <c r="B55" s="24">
        <f>ROUNDUP(B52*(1/2),0)</f>
        <v>23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1:21" ht="20.149999999999999" thickBot="1" x14ac:dyDescent="0.45">
      <c r="A56" s="22" t="s">
        <v>14</v>
      </c>
      <c r="B56" s="24">
        <f>ROUNDDOWN(B54/2,0)+1</f>
        <v>21</v>
      </c>
      <c r="C56" s="48">
        <f>COUNTIF(A5:A36,"*")</f>
        <v>32</v>
      </c>
      <c r="D56" s="48">
        <f>COUNTIF(D5:D52,"P")</f>
        <v>0</v>
      </c>
      <c r="E56" s="1"/>
    </row>
    <row r="57" spans="1:21" ht="20.149999999999999" thickBot="1" x14ac:dyDescent="0.45">
      <c r="A57" s="35" t="s">
        <v>15</v>
      </c>
      <c r="B57" s="36">
        <f>ROUNDUP(B54*2/3,0)</f>
        <v>28</v>
      </c>
      <c r="C57" s="116"/>
      <c r="D57" s="116"/>
      <c r="E57" s="117"/>
      <c r="F57" s="228" t="s">
        <v>18</v>
      </c>
      <c r="G57" s="226"/>
      <c r="H57" s="227"/>
      <c r="I57" s="228" t="s">
        <v>22</v>
      </c>
      <c r="J57" s="226"/>
      <c r="K57" s="227"/>
      <c r="L57" s="228" t="s">
        <v>23</v>
      </c>
      <c r="M57" s="226"/>
      <c r="N57" s="227"/>
      <c r="O57" s="228" t="s">
        <v>24</v>
      </c>
      <c r="P57" s="226"/>
      <c r="Q57" s="227"/>
      <c r="R57" s="228" t="s">
        <v>25</v>
      </c>
      <c r="S57" s="226"/>
      <c r="T57" s="227"/>
    </row>
    <row r="58" spans="1:21" ht="20.149999999999999" thickBot="1" x14ac:dyDescent="0.45">
      <c r="A58" s="35" t="s">
        <v>67</v>
      </c>
      <c r="B58" s="36">
        <f>ROUNDUP(B52*2/3,0)</f>
        <v>30</v>
      </c>
      <c r="C58" s="50">
        <f>COUNTIF(D5:D52,"P")</f>
        <v>0</v>
      </c>
      <c r="D58" s="50">
        <f>COUNTIF(E5:E52,"*")</f>
        <v>0</v>
      </c>
      <c r="E58" s="51">
        <f>COUNTIF(F5:F52,"*")</f>
        <v>0</v>
      </c>
      <c r="F58" s="217" t="s">
        <v>0</v>
      </c>
      <c r="G58" s="218"/>
      <c r="H58" s="26">
        <f>COUNTIF(G5:G52,"*")</f>
        <v>0</v>
      </c>
      <c r="I58" s="219" t="s">
        <v>0</v>
      </c>
      <c r="J58" s="218"/>
      <c r="K58" s="26">
        <f>COUNTIF(J5:J52,"*")</f>
        <v>0</v>
      </c>
      <c r="L58" s="219" t="s">
        <v>0</v>
      </c>
      <c r="M58" s="218"/>
      <c r="N58" s="26">
        <f>COUNTIF(M5:M52,"*")</f>
        <v>1</v>
      </c>
      <c r="O58" s="219" t="s">
        <v>0</v>
      </c>
      <c r="P58" s="218"/>
      <c r="Q58" s="26">
        <f>COUNTIF(P5:P52,"*")</f>
        <v>0</v>
      </c>
      <c r="R58" s="219" t="s">
        <v>0</v>
      </c>
      <c r="S58" s="218"/>
      <c r="T58" s="26">
        <f>COUNTIF(S5:S52,"*")</f>
        <v>0</v>
      </c>
    </row>
    <row r="59" spans="1:21" ht="19.75" x14ac:dyDescent="0.4">
      <c r="A59" s="37" t="s">
        <v>26</v>
      </c>
      <c r="B59" s="113">
        <f>ROUNDUP(B54*0.25,0)</f>
        <v>11</v>
      </c>
      <c r="C59" s="24">
        <f>ROUNDUP(B52*(1/2),0)</f>
        <v>23</v>
      </c>
      <c r="D59" s="24">
        <f t="shared" ref="D59:E59" si="0">ROUNDUP(D58*(1/3),0)</f>
        <v>0</v>
      </c>
      <c r="E59" s="38">
        <f t="shared" si="0"/>
        <v>0</v>
      </c>
      <c r="F59" s="220" t="s">
        <v>1</v>
      </c>
      <c r="G59" s="221"/>
      <c r="H59" s="27">
        <f>COUNTIF(H5:H52,"*")</f>
        <v>0</v>
      </c>
      <c r="I59" s="222" t="s">
        <v>1</v>
      </c>
      <c r="J59" s="221"/>
      <c r="K59" s="27">
        <f>COUNTIF(K5:K52,"*")</f>
        <v>0</v>
      </c>
      <c r="L59" s="222" t="s">
        <v>1</v>
      </c>
      <c r="M59" s="221"/>
      <c r="N59" s="27">
        <f>COUNTIF(N5:N52,"*")</f>
        <v>0</v>
      </c>
      <c r="O59" s="222" t="s">
        <v>1</v>
      </c>
      <c r="P59" s="221"/>
      <c r="Q59" s="27">
        <f>COUNTIF(Q5:Q52,"*")</f>
        <v>0</v>
      </c>
      <c r="R59" s="222" t="s">
        <v>1</v>
      </c>
      <c r="S59" s="221"/>
      <c r="T59" s="27">
        <f>COUNTIF(T5:T52,"*")</f>
        <v>0</v>
      </c>
    </row>
    <row r="60" spans="1:21" ht="20.149999999999999" thickBot="1" x14ac:dyDescent="0.45">
      <c r="A60" s="40" t="s">
        <v>119</v>
      </c>
      <c r="B60" s="86">
        <f>ROUNDUP(B52*1/3,0)</f>
        <v>15</v>
      </c>
      <c r="C60" s="24">
        <f>ROUNDDOWN(C58/2,0)+1</f>
        <v>1</v>
      </c>
      <c r="D60" s="24">
        <f>ROUNDDOWN(D58/2,0)+1</f>
        <v>1</v>
      </c>
      <c r="E60" s="38">
        <f t="shared" ref="E60" si="1">ROUNDDOWN(E58/2,0)+1</f>
        <v>1</v>
      </c>
      <c r="F60" s="212" t="s">
        <v>2</v>
      </c>
      <c r="G60" s="213"/>
      <c r="H60" s="28">
        <f>COUNTIF(I5:I52,"*")</f>
        <v>0</v>
      </c>
      <c r="I60" s="214" t="s">
        <v>2</v>
      </c>
      <c r="J60" s="213"/>
      <c r="K60" s="28">
        <f>COUNTIF(L5:L52,"*")</f>
        <v>0</v>
      </c>
      <c r="L60" s="214" t="s">
        <v>2</v>
      </c>
      <c r="M60" s="213"/>
      <c r="N60" s="28">
        <f>COUNTIF(O5:O52,"*")</f>
        <v>0</v>
      </c>
      <c r="O60" s="214" t="s">
        <v>2</v>
      </c>
      <c r="P60" s="213"/>
      <c r="Q60" s="28">
        <f>COUNTIF(R5:R52,"*")</f>
        <v>0</v>
      </c>
      <c r="R60" s="214" t="s">
        <v>2</v>
      </c>
      <c r="S60" s="213"/>
      <c r="T60" s="28">
        <f>COUNTIF(U5:U52,"*")</f>
        <v>0</v>
      </c>
    </row>
    <row r="61" spans="1:21" ht="20.149999999999999" thickBot="1" x14ac:dyDescent="0.45">
      <c r="A61" s="40" t="s">
        <v>62</v>
      </c>
      <c r="B61" s="45">
        <f>COUNTIF(C5:C52,"E")</f>
        <v>1</v>
      </c>
      <c r="C61" s="36">
        <f t="shared" ref="C61:E61" si="2">ROUNDUP(C58*2/3,0)</f>
        <v>0</v>
      </c>
      <c r="D61" s="36">
        <f t="shared" si="2"/>
        <v>0</v>
      </c>
      <c r="E61" s="83">
        <f t="shared" si="2"/>
        <v>0</v>
      </c>
      <c r="F61" s="215" t="s">
        <v>19</v>
      </c>
      <c r="G61" s="216"/>
      <c r="H61" s="29" t="str">
        <f>IF(H58&gt;H59,"PASS","FAIL")</f>
        <v>FAIL</v>
      </c>
      <c r="I61" s="215" t="s">
        <v>19</v>
      </c>
      <c r="J61" s="216"/>
      <c r="K61" s="29" t="str">
        <f>IF(K58&gt;K59,"PASS","FAIL")</f>
        <v>FAIL</v>
      </c>
      <c r="L61" s="215" t="s">
        <v>19</v>
      </c>
      <c r="M61" s="216"/>
      <c r="N61" s="29" t="str">
        <f>IF(N58&gt;N59,"PASS","FAIL")</f>
        <v>PASS</v>
      </c>
      <c r="O61" s="215" t="s">
        <v>19</v>
      </c>
      <c r="P61" s="216"/>
      <c r="Q61" s="29" t="str">
        <f>IF(Q58&gt;Q59,"PASS","FAIL")</f>
        <v>FAIL</v>
      </c>
      <c r="R61" s="215" t="s">
        <v>19</v>
      </c>
      <c r="S61" s="216"/>
      <c r="T61" s="29" t="str">
        <f>IF(T58&gt;T59,"PASS","FAIL")</f>
        <v>FAIL</v>
      </c>
    </row>
    <row r="62" spans="1:21" ht="20.149999999999999" thickBot="1" x14ac:dyDescent="0.45">
      <c r="A62" s="41" t="s">
        <v>63</v>
      </c>
      <c r="B62" s="43">
        <f>COUNTIF(C5:C52,"U")</f>
        <v>3</v>
      </c>
      <c r="C62" s="36">
        <f>ROUNDUP(C56*2/3,0)</f>
        <v>22</v>
      </c>
      <c r="D62" s="36">
        <f t="shared" ref="D62:E62" si="3">ROUNDUP(D56*2/3,0)</f>
        <v>0</v>
      </c>
      <c r="E62" s="83">
        <f t="shared" si="3"/>
        <v>0</v>
      </c>
      <c r="F62" s="223" t="s">
        <v>21</v>
      </c>
      <c r="G62" s="224"/>
      <c r="H62" s="225"/>
      <c r="I62" s="223" t="s">
        <v>21</v>
      </c>
      <c r="J62" s="224"/>
      <c r="K62" s="225"/>
      <c r="L62" s="223" t="s">
        <v>21</v>
      </c>
      <c r="M62" s="224"/>
      <c r="N62" s="225"/>
      <c r="O62" s="223" t="s">
        <v>21</v>
      </c>
      <c r="P62" s="224"/>
      <c r="Q62" s="225"/>
      <c r="R62" s="223" t="s">
        <v>21</v>
      </c>
      <c r="S62" s="224"/>
      <c r="T62" s="225"/>
    </row>
    <row r="63" spans="1:21" ht="15.9" thickBot="1" x14ac:dyDescent="0.45">
      <c r="A63" s="4"/>
      <c r="C63" s="113">
        <f t="shared" ref="C63:E64" si="4">ROUNDUP(C58*0.25,0)</f>
        <v>0</v>
      </c>
      <c r="D63" s="113">
        <f t="shared" si="4"/>
        <v>0</v>
      </c>
      <c r="E63" s="114">
        <f t="shared" si="4"/>
        <v>0</v>
      </c>
      <c r="F63" s="226" t="s">
        <v>20</v>
      </c>
      <c r="G63" s="226"/>
      <c r="H63" s="227"/>
      <c r="I63" s="228" t="s">
        <v>20</v>
      </c>
      <c r="J63" s="226"/>
      <c r="K63" s="227"/>
      <c r="L63" s="228" t="s">
        <v>20</v>
      </c>
      <c r="M63" s="226"/>
      <c r="N63" s="227"/>
      <c r="O63" s="228" t="s">
        <v>20</v>
      </c>
      <c r="P63" s="226"/>
      <c r="Q63" s="227"/>
      <c r="R63" s="228" t="s">
        <v>20</v>
      </c>
      <c r="S63" s="226"/>
      <c r="T63" s="227"/>
    </row>
    <row r="64" spans="1:21" x14ac:dyDescent="0.4">
      <c r="A64" s="4"/>
      <c r="C64" s="86">
        <f t="shared" si="4"/>
        <v>6</v>
      </c>
      <c r="D64" s="86">
        <f t="shared" si="4"/>
        <v>0</v>
      </c>
      <c r="E64" s="87">
        <f t="shared" si="4"/>
        <v>0</v>
      </c>
      <c r="F64" s="217" t="s">
        <v>0</v>
      </c>
      <c r="G64" s="218"/>
      <c r="H64" s="26">
        <f>COUNTIF(G5:G52,"*")</f>
        <v>0</v>
      </c>
      <c r="I64" s="219" t="s">
        <v>0</v>
      </c>
      <c r="J64" s="218"/>
      <c r="K64" s="26">
        <f>COUNTIF(J5:J52,"*")</f>
        <v>0</v>
      </c>
      <c r="L64" s="219" t="s">
        <v>0</v>
      </c>
      <c r="M64" s="218"/>
      <c r="N64" s="26">
        <f>COUNTIF(M5:M52,"*")</f>
        <v>1</v>
      </c>
      <c r="O64" s="219" t="s">
        <v>0</v>
      </c>
      <c r="P64" s="218"/>
      <c r="Q64" s="26">
        <f>COUNTIF(P5:P52,"*")</f>
        <v>0</v>
      </c>
      <c r="R64" s="219" t="s">
        <v>0</v>
      </c>
      <c r="S64" s="218"/>
      <c r="T64" s="26">
        <f>COUNTIF(S5:S52,"*")</f>
        <v>0</v>
      </c>
    </row>
    <row r="65" spans="3:20" x14ac:dyDescent="0.4">
      <c r="C65" s="45">
        <f>COUNTIF(D5:D55,"E")</f>
        <v>0</v>
      </c>
      <c r="D65" s="45">
        <f>COUNTIF(E5:E55,"E")</f>
        <v>0</v>
      </c>
      <c r="E65" s="44">
        <f>COUNTIF(F5:F55,"E")</f>
        <v>0</v>
      </c>
      <c r="F65" s="220" t="s">
        <v>1</v>
      </c>
      <c r="G65" s="221"/>
      <c r="H65" s="27">
        <f>COUNTIF(H5:H52,"*")</f>
        <v>0</v>
      </c>
      <c r="I65" s="222" t="s">
        <v>1</v>
      </c>
      <c r="J65" s="221"/>
      <c r="K65" s="27">
        <f>COUNTIF(K5:K52,"*")</f>
        <v>0</v>
      </c>
      <c r="L65" s="222" t="s">
        <v>1</v>
      </c>
      <c r="M65" s="221"/>
      <c r="N65" s="27">
        <f>COUNTIF(N5:N52,"*")</f>
        <v>0</v>
      </c>
      <c r="O65" s="222" t="s">
        <v>1</v>
      </c>
      <c r="P65" s="221"/>
      <c r="Q65" s="27">
        <f>COUNTIF(Q5:Q52,"*")</f>
        <v>0</v>
      </c>
      <c r="R65" s="222" t="s">
        <v>1</v>
      </c>
      <c r="S65" s="221"/>
      <c r="T65" s="27">
        <f>COUNTIF(T5:T52,"*")</f>
        <v>0</v>
      </c>
    </row>
    <row r="66" spans="3:20" ht="15.9" thickBot="1" x14ac:dyDescent="0.45">
      <c r="C66" s="43">
        <f>COUNTIF(D5:D56,"U")</f>
        <v>0</v>
      </c>
      <c r="D66" s="43">
        <f>COUNTIF(E5:E56,"U")</f>
        <v>0</v>
      </c>
      <c r="E66" s="42">
        <f>COUNTIF(F5:F56,"U")</f>
        <v>0</v>
      </c>
      <c r="F66" s="212" t="s">
        <v>2</v>
      </c>
      <c r="G66" s="213"/>
      <c r="H66" s="28">
        <f>COUNTIF(I5:I52,"*")</f>
        <v>0</v>
      </c>
      <c r="I66" s="214" t="s">
        <v>2</v>
      </c>
      <c r="J66" s="213"/>
      <c r="K66" s="28">
        <f>COUNTIF(L5:L52,"*")</f>
        <v>0</v>
      </c>
      <c r="L66" s="214" t="s">
        <v>2</v>
      </c>
      <c r="M66" s="213"/>
      <c r="N66" s="28">
        <f>COUNTIF(O5:O52,"*")</f>
        <v>0</v>
      </c>
      <c r="O66" s="214" t="s">
        <v>2</v>
      </c>
      <c r="P66" s="213"/>
      <c r="Q66" s="28">
        <f>COUNTIF(R5:R52,"*")</f>
        <v>0</v>
      </c>
      <c r="R66" s="214" t="s">
        <v>2</v>
      </c>
      <c r="S66" s="213"/>
      <c r="T66" s="28">
        <f>COUNTIF(U5:U52,"*")</f>
        <v>0</v>
      </c>
    </row>
    <row r="67" spans="3:20" ht="15.9" thickBot="1" x14ac:dyDescent="0.45">
      <c r="E67" s="1"/>
      <c r="F67" s="215" t="s">
        <v>19</v>
      </c>
      <c r="G67" s="216"/>
      <c r="H67" s="29" t="str">
        <f>IF(H64&gt;=((H64+H65)*(2/3)),"PASS","FAIL")</f>
        <v>PASS</v>
      </c>
      <c r="I67" s="215" t="s">
        <v>19</v>
      </c>
      <c r="J67" s="216"/>
      <c r="K67" s="29" t="str">
        <f>IF(K64&gt;=((K64+K65)*(2/3)),"PASS","FAIL")</f>
        <v>PASS</v>
      </c>
      <c r="L67" s="215" t="s">
        <v>19</v>
      </c>
      <c r="M67" s="216"/>
      <c r="N67" s="29" t="str">
        <f>IF(N64&gt;=((N64+N65)*(2/3)),"PASS","FAIL")</f>
        <v>PASS</v>
      </c>
      <c r="O67" s="215" t="s">
        <v>19</v>
      </c>
      <c r="P67" s="216"/>
      <c r="Q67" s="29" t="str">
        <f>IF(Q64&gt;=((Q64+Q65)*(2/3)),"PASS","FAIL")</f>
        <v>PASS</v>
      </c>
      <c r="R67" s="215" t="s">
        <v>19</v>
      </c>
      <c r="S67" s="216"/>
      <c r="T67" s="29" t="str">
        <f>IF(T64&gt;=((T64+T65)*(2/3)),"PASS","FAIL")</f>
        <v>PASS</v>
      </c>
    </row>
    <row r="68" spans="3:20" x14ac:dyDescent="0.4">
      <c r="E68" s="1"/>
    </row>
  </sheetData>
  <mergeCells count="64">
    <mergeCell ref="R57:T57"/>
    <mergeCell ref="B1:L1"/>
    <mergeCell ref="C2:F3"/>
    <mergeCell ref="G2:U2"/>
    <mergeCell ref="G3:I3"/>
    <mergeCell ref="J3:L3"/>
    <mergeCell ref="M3:O3"/>
    <mergeCell ref="P3:R3"/>
    <mergeCell ref="S3:U3"/>
    <mergeCell ref="A4:B4"/>
    <mergeCell ref="F57:H57"/>
    <mergeCell ref="I57:K57"/>
    <mergeCell ref="L57:N57"/>
    <mergeCell ref="O57:Q57"/>
    <mergeCell ref="F59:G59"/>
    <mergeCell ref="I59:J59"/>
    <mergeCell ref="L59:M59"/>
    <mergeCell ref="O59:P59"/>
    <mergeCell ref="R59:S59"/>
    <mergeCell ref="F58:G58"/>
    <mergeCell ref="I58:J58"/>
    <mergeCell ref="L58:M58"/>
    <mergeCell ref="O58:P58"/>
    <mergeCell ref="R58:S58"/>
    <mergeCell ref="F61:G61"/>
    <mergeCell ref="I61:J61"/>
    <mergeCell ref="L61:M61"/>
    <mergeCell ref="O61:P61"/>
    <mergeCell ref="R61:S61"/>
    <mergeCell ref="F60:G60"/>
    <mergeCell ref="I60:J60"/>
    <mergeCell ref="L60:M60"/>
    <mergeCell ref="O60:P60"/>
    <mergeCell ref="R60:S60"/>
    <mergeCell ref="F63:H63"/>
    <mergeCell ref="I63:K63"/>
    <mergeCell ref="L63:N63"/>
    <mergeCell ref="O63:Q63"/>
    <mergeCell ref="R63:T63"/>
    <mergeCell ref="F62:H62"/>
    <mergeCell ref="I62:K62"/>
    <mergeCell ref="L62:N62"/>
    <mergeCell ref="O62:Q62"/>
    <mergeCell ref="R62:T62"/>
    <mergeCell ref="F65:G65"/>
    <mergeCell ref="I65:J65"/>
    <mergeCell ref="L65:M65"/>
    <mergeCell ref="O65:P65"/>
    <mergeCell ref="R65:S65"/>
    <mergeCell ref="F64:G64"/>
    <mergeCell ref="I64:J64"/>
    <mergeCell ref="L64:M64"/>
    <mergeCell ref="O64:P64"/>
    <mergeCell ref="R64:S64"/>
    <mergeCell ref="F67:G67"/>
    <mergeCell ref="I67:J67"/>
    <mergeCell ref="L67:M67"/>
    <mergeCell ref="O67:P67"/>
    <mergeCell ref="R67:S67"/>
    <mergeCell ref="F66:G66"/>
    <mergeCell ref="I66:J66"/>
    <mergeCell ref="L66:M66"/>
    <mergeCell ref="O66:P66"/>
    <mergeCell ref="R66:S66"/>
  </mergeCells>
  <conditionalFormatting sqref="I5">
    <cfRule type="expression" dxfId="12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topLeftCell="A4" zoomScaleNormal="150" zoomScalePageLayoutView="150" workbookViewId="0">
      <selection activeCell="C4" sqref="C4"/>
    </sheetView>
  </sheetViews>
  <sheetFormatPr defaultColWidth="8.84375" defaultRowHeight="15.45" x14ac:dyDescent="0.4"/>
  <cols>
    <col min="1" max="1" width="27.15234375" style="1" customWidth="1"/>
    <col min="2" max="2" width="11.69140625" style="4" customWidth="1"/>
    <col min="3" max="5" width="6.69140625" style="4" customWidth="1"/>
    <col min="6" max="8" width="6.69140625" style="1" customWidth="1"/>
    <col min="9" max="9" width="7.84375" style="1" customWidth="1"/>
    <col min="10" max="11" width="6.69140625" style="1" customWidth="1"/>
    <col min="12" max="12" width="7.84375" style="1" customWidth="1"/>
    <col min="13" max="14" width="6.69140625" style="1" customWidth="1"/>
    <col min="15" max="15" width="7.84375" style="1" customWidth="1"/>
    <col min="16" max="17" width="6.69140625" style="1" customWidth="1"/>
    <col min="18" max="18" width="7.84375" style="1" customWidth="1"/>
    <col min="19" max="20" width="6.69140625" style="1" customWidth="1"/>
    <col min="21" max="21" width="7.84375" style="1" customWidth="1"/>
    <col min="22" max="22" width="8.84375" style="1"/>
    <col min="23" max="23" width="14.15234375" style="1" bestFit="1" customWidth="1"/>
    <col min="24" max="24" width="13.69140625" style="1" customWidth="1"/>
    <col min="25" max="16384" width="8.84375" style="1"/>
  </cols>
  <sheetData>
    <row r="1" spans="1:24" ht="22.75" thickBot="1" x14ac:dyDescent="0.55000000000000004"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1:24" ht="32.049999999999997" customHeight="1" thickBot="1" x14ac:dyDescent="0.5"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  <c r="W2" s="65" t="s">
        <v>73</v>
      </c>
      <c r="X2" s="66">
        <v>43019</v>
      </c>
    </row>
    <row r="3" spans="1:24" ht="15.9" thickBot="1" x14ac:dyDescent="0.45">
      <c r="B3" s="2"/>
      <c r="C3" s="233"/>
      <c r="D3" s="234"/>
      <c r="E3" s="234"/>
      <c r="F3" s="235"/>
      <c r="G3" s="239" t="s">
        <v>167</v>
      </c>
      <c r="H3" s="239"/>
      <c r="I3" s="239"/>
      <c r="J3" s="239" t="s">
        <v>168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3" t="s">
        <v>70</v>
      </c>
      <c r="X3" s="80">
        <v>0.27430555555555552</v>
      </c>
    </row>
    <row r="4" spans="1:24" s="3" customFormat="1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115" t="s">
        <v>0</v>
      </c>
      <c r="H4" s="116" t="s">
        <v>1</v>
      </c>
      <c r="I4" s="20" t="s">
        <v>2</v>
      </c>
      <c r="J4" s="115" t="s">
        <v>0</v>
      </c>
      <c r="K4" s="116" t="s">
        <v>1</v>
      </c>
      <c r="L4" s="20" t="s">
        <v>2</v>
      </c>
      <c r="M4" s="115" t="s">
        <v>0</v>
      </c>
      <c r="N4" s="116" t="s">
        <v>1</v>
      </c>
      <c r="O4" s="117" t="s">
        <v>2</v>
      </c>
      <c r="P4" s="21" t="s">
        <v>0</v>
      </c>
      <c r="Q4" s="116" t="s">
        <v>1</v>
      </c>
      <c r="R4" s="20" t="s">
        <v>2</v>
      </c>
      <c r="S4" s="115" t="s">
        <v>0</v>
      </c>
      <c r="T4" s="116" t="s">
        <v>1</v>
      </c>
      <c r="U4" s="117" t="s">
        <v>2</v>
      </c>
      <c r="W4" s="3" t="s">
        <v>71</v>
      </c>
      <c r="X4" s="80"/>
    </row>
    <row r="5" spans="1:24" x14ac:dyDescent="0.4">
      <c r="A5" s="71" t="s">
        <v>146</v>
      </c>
      <c r="B5" s="72" t="s">
        <v>147</v>
      </c>
      <c r="C5" s="68" t="s">
        <v>76</v>
      </c>
      <c r="D5" s="68"/>
      <c r="E5" s="57"/>
      <c r="F5" s="19"/>
      <c r="G5" s="17"/>
      <c r="H5" s="18"/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  <c r="W5" s="3" t="s">
        <v>72</v>
      </c>
      <c r="X5" s="80"/>
    </row>
    <row r="6" spans="1:24" x14ac:dyDescent="0.4">
      <c r="A6" s="71" t="s">
        <v>222</v>
      </c>
      <c r="B6" s="72" t="s">
        <v>223</v>
      </c>
      <c r="C6" s="69" t="s">
        <v>74</v>
      </c>
      <c r="D6" s="69"/>
      <c r="E6" s="6"/>
      <c r="F6" s="7"/>
      <c r="G6" s="8" t="s">
        <v>185</v>
      </c>
      <c r="H6" s="9"/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  <c r="W6" s="3" t="s">
        <v>69</v>
      </c>
      <c r="X6" s="85"/>
    </row>
    <row r="7" spans="1:24" x14ac:dyDescent="0.4">
      <c r="A7" s="71" t="s">
        <v>215</v>
      </c>
      <c r="B7" s="72" t="s">
        <v>216</v>
      </c>
      <c r="C7" s="69" t="s">
        <v>74</v>
      </c>
      <c r="D7" s="69"/>
      <c r="E7" s="6"/>
      <c r="F7" s="7"/>
      <c r="G7" s="8" t="s">
        <v>185</v>
      </c>
      <c r="H7" s="9"/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x14ac:dyDescent="0.4">
      <c r="A8" s="71" t="s">
        <v>178</v>
      </c>
      <c r="B8" s="72" t="s">
        <v>179</v>
      </c>
      <c r="C8" s="10" t="s">
        <v>74</v>
      </c>
      <c r="D8" s="10"/>
      <c r="E8" s="9"/>
      <c r="F8" s="7"/>
      <c r="G8" s="8" t="s">
        <v>185</v>
      </c>
      <c r="H8" s="9"/>
      <c r="I8" s="16"/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x14ac:dyDescent="0.4">
      <c r="A9" s="71" t="s">
        <v>155</v>
      </c>
      <c r="B9" s="72" t="s">
        <v>92</v>
      </c>
      <c r="C9" s="69" t="s">
        <v>74</v>
      </c>
      <c r="D9" s="69"/>
      <c r="E9" s="6"/>
      <c r="F9" s="7"/>
      <c r="G9" s="8" t="s">
        <v>185</v>
      </c>
      <c r="H9" s="9"/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  <c r="W9" s="1">
        <v>1</v>
      </c>
    </row>
    <row r="10" spans="1:24" x14ac:dyDescent="0.4">
      <c r="A10" s="71" t="s">
        <v>212</v>
      </c>
      <c r="B10" s="72" t="s">
        <v>213</v>
      </c>
      <c r="C10" s="69" t="s">
        <v>74</v>
      </c>
      <c r="D10" s="69"/>
      <c r="E10" s="6"/>
      <c r="F10" s="7"/>
      <c r="G10" s="8" t="s">
        <v>185</v>
      </c>
      <c r="H10" s="9"/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x14ac:dyDescent="0.4">
      <c r="A11" s="71" t="s">
        <v>210</v>
      </c>
      <c r="B11" s="72" t="s">
        <v>211</v>
      </c>
      <c r="C11" s="69" t="s">
        <v>74</v>
      </c>
      <c r="D11" s="69"/>
      <c r="E11" s="6"/>
      <c r="F11" s="7"/>
      <c r="G11" s="8" t="s">
        <v>185</v>
      </c>
      <c r="H11" s="9"/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x14ac:dyDescent="0.4">
      <c r="A12" s="71" t="s">
        <v>148</v>
      </c>
      <c r="B12" s="72" t="s">
        <v>149</v>
      </c>
      <c r="C12" s="69" t="s">
        <v>74</v>
      </c>
      <c r="D12" s="69"/>
      <c r="E12" s="6"/>
      <c r="F12" s="7"/>
      <c r="G12" s="8" t="s">
        <v>185</v>
      </c>
      <c r="H12" s="9"/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x14ac:dyDescent="0.4">
      <c r="A13" s="71" t="s">
        <v>158</v>
      </c>
      <c r="B13" s="72" t="s">
        <v>159</v>
      </c>
      <c r="C13" s="69" t="s">
        <v>76</v>
      </c>
      <c r="D13" s="69"/>
      <c r="E13" s="6"/>
      <c r="F13" s="7"/>
      <c r="G13" s="8"/>
      <c r="H13" s="9"/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x14ac:dyDescent="0.4">
      <c r="A14" s="71" t="s">
        <v>111</v>
      </c>
      <c r="B14" s="72" t="s">
        <v>177</v>
      </c>
      <c r="C14" s="69" t="s">
        <v>76</v>
      </c>
      <c r="D14" s="69"/>
      <c r="E14" s="6"/>
      <c r="F14" s="7"/>
      <c r="G14" s="8"/>
      <c r="H14" s="9"/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x14ac:dyDescent="0.4">
      <c r="A15" s="71" t="s">
        <v>101</v>
      </c>
      <c r="B15" s="72" t="s">
        <v>102</v>
      </c>
      <c r="C15" s="69" t="s">
        <v>74</v>
      </c>
      <c r="D15" s="69"/>
      <c r="E15" s="6"/>
      <c r="F15" s="7"/>
      <c r="G15" s="8" t="s">
        <v>185</v>
      </c>
      <c r="H15" s="9"/>
      <c r="I15" s="16"/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x14ac:dyDescent="0.4">
      <c r="A16" s="71" t="s">
        <v>86</v>
      </c>
      <c r="B16" s="72" t="s">
        <v>78</v>
      </c>
      <c r="C16" s="69" t="s">
        <v>74</v>
      </c>
      <c r="D16" s="69"/>
      <c r="E16" s="6"/>
      <c r="F16" s="7"/>
      <c r="G16" s="8" t="s">
        <v>185</v>
      </c>
      <c r="H16" s="9"/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x14ac:dyDescent="0.4">
      <c r="A17" s="118" t="s">
        <v>192</v>
      </c>
      <c r="B17" s="119" t="s">
        <v>193</v>
      </c>
      <c r="C17" s="69" t="s">
        <v>74</v>
      </c>
      <c r="D17" s="69"/>
      <c r="E17" s="6"/>
      <c r="F17" s="7"/>
      <c r="G17" s="8" t="s">
        <v>185</v>
      </c>
      <c r="H17" s="9"/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x14ac:dyDescent="0.4">
      <c r="A18" s="118" t="s">
        <v>188</v>
      </c>
      <c r="B18" s="119" t="s">
        <v>214</v>
      </c>
      <c r="C18" s="69" t="s">
        <v>74</v>
      </c>
      <c r="D18" s="69"/>
      <c r="E18" s="6"/>
      <c r="F18" s="7"/>
      <c r="G18" s="8" t="s">
        <v>185</v>
      </c>
      <c r="H18" s="9"/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x14ac:dyDescent="0.4">
      <c r="A19" s="118" t="s">
        <v>188</v>
      </c>
      <c r="B19" s="119" t="s">
        <v>189</v>
      </c>
      <c r="C19" s="10" t="s">
        <v>74</v>
      </c>
      <c r="D19" s="10"/>
      <c r="E19" s="9"/>
      <c r="F19" s="7"/>
      <c r="G19" s="8"/>
      <c r="H19" s="9" t="s">
        <v>230</v>
      </c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x14ac:dyDescent="0.4">
      <c r="A20" s="118" t="s">
        <v>194</v>
      </c>
      <c r="B20" s="119" t="s">
        <v>195</v>
      </c>
      <c r="C20" s="10" t="s">
        <v>74</v>
      </c>
      <c r="D20" s="10"/>
      <c r="E20" s="9"/>
      <c r="F20" s="7"/>
      <c r="G20" s="8" t="s">
        <v>185</v>
      </c>
      <c r="H20" s="9"/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x14ac:dyDescent="0.4">
      <c r="A21" s="71" t="s">
        <v>117</v>
      </c>
      <c r="B21" s="72" t="s">
        <v>118</v>
      </c>
      <c r="C21" s="69" t="s">
        <v>76</v>
      </c>
      <c r="D21" s="69"/>
      <c r="E21" s="6"/>
      <c r="F21" s="7"/>
      <c r="G21" s="8"/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x14ac:dyDescent="0.4">
      <c r="A22" s="71" t="s">
        <v>82</v>
      </c>
      <c r="B22" s="72" t="s">
        <v>225</v>
      </c>
      <c r="C22" s="69" t="s">
        <v>74</v>
      </c>
      <c r="D22" s="69"/>
      <c r="E22" s="6"/>
      <c r="F22" s="7"/>
      <c r="G22" s="8" t="s">
        <v>185</v>
      </c>
      <c r="H22" s="9"/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x14ac:dyDescent="0.4">
      <c r="A23" s="71" t="s">
        <v>153</v>
      </c>
      <c r="B23" s="72" t="s">
        <v>154</v>
      </c>
      <c r="C23" s="69" t="s">
        <v>74</v>
      </c>
      <c r="D23" s="69"/>
      <c r="E23" s="6"/>
      <c r="F23" s="7"/>
      <c r="G23" s="8" t="s">
        <v>185</v>
      </c>
      <c r="H23" s="9"/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x14ac:dyDescent="0.4">
      <c r="A24" s="71" t="s">
        <v>208</v>
      </c>
      <c r="B24" s="72" t="s">
        <v>209</v>
      </c>
      <c r="C24" s="10" t="s">
        <v>74</v>
      </c>
      <c r="D24" s="10"/>
      <c r="E24" s="9"/>
      <c r="F24" s="7"/>
      <c r="G24" s="8" t="s">
        <v>185</v>
      </c>
      <c r="H24" s="9"/>
      <c r="I24" s="16"/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x14ac:dyDescent="0.4">
      <c r="A25" s="120" t="s">
        <v>132</v>
      </c>
      <c r="B25" s="121" t="s">
        <v>133</v>
      </c>
      <c r="C25" s="123" t="s">
        <v>75</v>
      </c>
      <c r="D25" s="10"/>
      <c r="E25" s="9"/>
      <c r="F25" s="7"/>
      <c r="G25" s="8"/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x14ac:dyDescent="0.4">
      <c r="A26" s="71" t="s">
        <v>207</v>
      </c>
      <c r="B26" s="72" t="s">
        <v>206</v>
      </c>
      <c r="C26" s="69" t="s">
        <v>173</v>
      </c>
      <c r="D26" s="69"/>
      <c r="E26" s="6"/>
      <c r="F26" s="7"/>
      <c r="G26" s="8" t="s">
        <v>185</v>
      </c>
      <c r="H26" s="9"/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x14ac:dyDescent="0.4">
      <c r="A27" s="71" t="s">
        <v>113</v>
      </c>
      <c r="B27" s="72" t="s">
        <v>114</v>
      </c>
      <c r="C27" s="69" t="s">
        <v>173</v>
      </c>
      <c r="D27" s="69"/>
      <c r="E27" s="6"/>
      <c r="F27" s="7"/>
      <c r="G27" s="8" t="s">
        <v>185</v>
      </c>
      <c r="H27" s="9"/>
      <c r="I27" s="16"/>
      <c r="J27" s="8"/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x14ac:dyDescent="0.4">
      <c r="A28" s="118" t="s">
        <v>205</v>
      </c>
      <c r="B28" s="119" t="s">
        <v>196</v>
      </c>
      <c r="C28" s="69" t="s">
        <v>173</v>
      </c>
      <c r="D28" s="69"/>
      <c r="E28" s="6"/>
      <c r="F28" s="7"/>
      <c r="G28" s="8" t="s">
        <v>185</v>
      </c>
      <c r="H28" s="9"/>
      <c r="I28" s="16"/>
      <c r="J28" s="8"/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x14ac:dyDescent="0.4">
      <c r="A29" s="71" t="s">
        <v>83</v>
      </c>
      <c r="B29" s="72" t="s">
        <v>77</v>
      </c>
      <c r="C29" s="10" t="s">
        <v>173</v>
      </c>
      <c r="D29" s="10"/>
      <c r="E29" s="9"/>
      <c r="F29" s="7"/>
      <c r="G29" s="8" t="s">
        <v>185</v>
      </c>
      <c r="H29" s="9"/>
      <c r="I29" s="16"/>
      <c r="J29" s="8"/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x14ac:dyDescent="0.4">
      <c r="A30" s="71" t="s">
        <v>226</v>
      </c>
      <c r="B30" s="72" t="s">
        <v>206</v>
      </c>
      <c r="C30" s="69" t="s">
        <v>173</v>
      </c>
      <c r="D30" s="69"/>
      <c r="E30" s="6"/>
      <c r="F30" s="7"/>
      <c r="G30" s="8"/>
      <c r="H30" s="9" t="s">
        <v>230</v>
      </c>
      <c r="I30" s="16"/>
      <c r="J30" s="8"/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x14ac:dyDescent="0.4">
      <c r="A31" s="71" t="s">
        <v>217</v>
      </c>
      <c r="B31" s="72" t="s">
        <v>218</v>
      </c>
      <c r="C31" s="10" t="s">
        <v>173</v>
      </c>
      <c r="D31" s="10"/>
      <c r="E31" s="9"/>
      <c r="F31" s="7"/>
      <c r="G31" s="8" t="s">
        <v>185</v>
      </c>
      <c r="H31" s="9"/>
      <c r="I31" s="16"/>
      <c r="J31" s="8"/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x14ac:dyDescent="0.4">
      <c r="A32" s="118" t="s">
        <v>199</v>
      </c>
      <c r="B32" s="119" t="s">
        <v>200</v>
      </c>
      <c r="C32" s="75" t="s">
        <v>173</v>
      </c>
      <c r="D32" s="75"/>
      <c r="E32" s="76"/>
      <c r="F32" s="77"/>
      <c r="G32" s="75" t="s">
        <v>185</v>
      </c>
      <c r="H32" s="76"/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x14ac:dyDescent="0.4">
      <c r="A33" s="71" t="s">
        <v>137</v>
      </c>
      <c r="B33" s="72" t="s">
        <v>138</v>
      </c>
      <c r="C33" s="75" t="s">
        <v>173</v>
      </c>
      <c r="D33" s="75"/>
      <c r="E33" s="76"/>
      <c r="F33" s="77"/>
      <c r="G33" s="75" t="s">
        <v>185</v>
      </c>
      <c r="H33" s="76"/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x14ac:dyDescent="0.4">
      <c r="A34" s="71" t="s">
        <v>156</v>
      </c>
      <c r="B34" s="72" t="s">
        <v>84</v>
      </c>
      <c r="C34" s="75" t="s">
        <v>173</v>
      </c>
      <c r="D34" s="75"/>
      <c r="E34" s="76"/>
      <c r="F34" s="77"/>
      <c r="G34" s="75" t="s">
        <v>185</v>
      </c>
      <c r="H34" s="76"/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x14ac:dyDescent="0.4">
      <c r="A35" s="71" t="s">
        <v>197</v>
      </c>
      <c r="B35" s="72" t="s">
        <v>198</v>
      </c>
      <c r="C35" s="75" t="s">
        <v>173</v>
      </c>
      <c r="D35" s="75"/>
      <c r="E35" s="76"/>
      <c r="F35" s="77"/>
      <c r="G35" s="75" t="s">
        <v>185</v>
      </c>
      <c r="H35" s="76"/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x14ac:dyDescent="0.4">
      <c r="A36" s="118" t="s">
        <v>203</v>
      </c>
      <c r="B36" s="119" t="s">
        <v>204</v>
      </c>
      <c r="C36" s="75" t="s">
        <v>76</v>
      </c>
      <c r="D36" s="75"/>
      <c r="E36" s="76"/>
      <c r="F36" s="77"/>
      <c r="G36" s="75"/>
      <c r="H36" s="76"/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x14ac:dyDescent="0.4">
      <c r="A37" s="70" t="s">
        <v>125</v>
      </c>
      <c r="B37" s="53" t="s">
        <v>98</v>
      </c>
      <c r="C37" s="75" t="s">
        <v>173</v>
      </c>
      <c r="D37" s="75"/>
      <c r="E37" s="76"/>
      <c r="F37" s="77"/>
      <c r="G37" s="75" t="s">
        <v>185</v>
      </c>
      <c r="H37" s="76"/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x14ac:dyDescent="0.4">
      <c r="A38" s="129" t="s">
        <v>162</v>
      </c>
      <c r="B38" s="130" t="s">
        <v>163</v>
      </c>
      <c r="C38" s="122" t="s">
        <v>184</v>
      </c>
      <c r="D38" s="75"/>
      <c r="E38" s="76"/>
      <c r="F38" s="77"/>
      <c r="G38" s="75"/>
      <c r="H38" s="76"/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x14ac:dyDescent="0.4">
      <c r="A39" s="70" t="s">
        <v>175</v>
      </c>
      <c r="B39" s="53" t="s">
        <v>176</v>
      </c>
      <c r="C39" s="75" t="s">
        <v>173</v>
      </c>
      <c r="D39" s="75"/>
      <c r="E39" s="76"/>
      <c r="F39" s="77"/>
      <c r="G39" s="75" t="s">
        <v>185</v>
      </c>
      <c r="H39" s="76"/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x14ac:dyDescent="0.4">
      <c r="A40" s="70" t="s">
        <v>224</v>
      </c>
      <c r="B40" s="53" t="s">
        <v>87</v>
      </c>
      <c r="C40" s="75" t="s">
        <v>173</v>
      </c>
      <c r="D40" s="75"/>
      <c r="E40" s="76"/>
      <c r="F40" s="77"/>
      <c r="G40" s="75" t="s">
        <v>185</v>
      </c>
      <c r="H40" s="76"/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x14ac:dyDescent="0.4">
      <c r="A41" s="53" t="s">
        <v>201</v>
      </c>
      <c r="B41" s="84" t="s">
        <v>202</v>
      </c>
      <c r="C41" s="75" t="s">
        <v>173</v>
      </c>
      <c r="D41" s="75"/>
      <c r="E41" s="76"/>
      <c r="F41" s="77"/>
      <c r="G41" s="75" t="s">
        <v>185</v>
      </c>
      <c r="H41" s="76"/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x14ac:dyDescent="0.4">
      <c r="A42" s="70" t="s">
        <v>144</v>
      </c>
      <c r="B42" s="53" t="s">
        <v>145</v>
      </c>
      <c r="C42" s="75" t="s">
        <v>173</v>
      </c>
      <c r="D42" s="75"/>
      <c r="E42" s="76"/>
      <c r="F42" s="77"/>
      <c r="G42" s="75" t="s">
        <v>185</v>
      </c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x14ac:dyDescent="0.4">
      <c r="A43" s="70" t="s">
        <v>151</v>
      </c>
      <c r="B43" s="53" t="s">
        <v>152</v>
      </c>
      <c r="C43" s="81" t="s">
        <v>173</v>
      </c>
      <c r="D43" s="81"/>
      <c r="E43" s="82"/>
      <c r="F43" s="77"/>
      <c r="G43" s="75" t="s">
        <v>185</v>
      </c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x14ac:dyDescent="0.4">
      <c r="A44" s="70" t="s">
        <v>219</v>
      </c>
      <c r="B44" s="53" t="s">
        <v>220</v>
      </c>
      <c r="C44" s="75" t="s">
        <v>173</v>
      </c>
      <c r="D44" s="75"/>
      <c r="E44" s="76"/>
      <c r="F44" s="77"/>
      <c r="G44" s="75" t="s">
        <v>185</v>
      </c>
      <c r="H44" s="76"/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x14ac:dyDescent="0.4">
      <c r="A45" s="70" t="s">
        <v>115</v>
      </c>
      <c r="B45" s="53" t="s">
        <v>116</v>
      </c>
      <c r="C45" s="75" t="s">
        <v>173</v>
      </c>
      <c r="D45" s="75"/>
      <c r="E45" s="76"/>
      <c r="F45" s="77"/>
      <c r="G45" s="75" t="s">
        <v>185</v>
      </c>
      <c r="H45" s="76"/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x14ac:dyDescent="0.4">
      <c r="A46" s="70" t="s">
        <v>227</v>
      </c>
      <c r="B46" s="53" t="s">
        <v>228</v>
      </c>
      <c r="C46" s="75" t="s">
        <v>173</v>
      </c>
      <c r="D46" s="75"/>
      <c r="E46" s="76"/>
      <c r="F46" s="77"/>
      <c r="G46" s="75" t="s">
        <v>185</v>
      </c>
      <c r="H46" s="76"/>
      <c r="I46" s="79"/>
      <c r="J46" s="78"/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x14ac:dyDescent="0.4">
      <c r="A47" s="70" t="s">
        <v>229</v>
      </c>
      <c r="B47" s="53" t="s">
        <v>89</v>
      </c>
      <c r="C47" s="75" t="s">
        <v>173</v>
      </c>
      <c r="D47" s="75"/>
      <c r="E47" s="76"/>
      <c r="F47" s="77"/>
      <c r="G47" s="75" t="s">
        <v>185</v>
      </c>
      <c r="H47" s="76"/>
      <c r="I47" s="79"/>
      <c r="J47" s="78"/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x14ac:dyDescent="0.4">
      <c r="A48" s="53" t="s">
        <v>190</v>
      </c>
      <c r="B48" s="84" t="s">
        <v>191</v>
      </c>
      <c r="C48" s="75" t="s">
        <v>173</v>
      </c>
      <c r="D48" s="75"/>
      <c r="E48" s="76"/>
      <c r="F48" s="77"/>
      <c r="G48" s="75" t="s">
        <v>185</v>
      </c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x14ac:dyDescent="0.4">
      <c r="A49" s="70" t="s">
        <v>186</v>
      </c>
      <c r="B49" s="53" t="s">
        <v>187</v>
      </c>
      <c r="C49" s="75" t="s">
        <v>173</v>
      </c>
      <c r="D49" s="75"/>
      <c r="E49" s="76"/>
      <c r="F49" s="77"/>
      <c r="G49" s="75" t="s">
        <v>185</v>
      </c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x14ac:dyDescent="0.4">
      <c r="A50" s="70" t="s">
        <v>221</v>
      </c>
      <c r="B50" s="53" t="s">
        <v>88</v>
      </c>
      <c r="C50" s="75" t="s">
        <v>173</v>
      </c>
      <c r="D50" s="75"/>
      <c r="E50" s="76"/>
      <c r="F50" s="77"/>
      <c r="G50" s="75" t="s">
        <v>185</v>
      </c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x14ac:dyDescent="0.4">
      <c r="A51" s="70"/>
      <c r="B51" s="53"/>
      <c r="C51" s="81"/>
      <c r="D51" s="81"/>
      <c r="E51" s="82"/>
      <c r="F51" s="77"/>
      <c r="G51" s="75"/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15.9" thickBot="1" x14ac:dyDescent="0.45">
      <c r="A52" s="70"/>
      <c r="B52" s="53"/>
      <c r="C52" s="64"/>
      <c r="D52" s="64"/>
      <c r="E52" s="61"/>
      <c r="F52" s="62"/>
      <c r="G52" s="64"/>
      <c r="H52" s="61"/>
      <c r="I52" s="63"/>
      <c r="J52" s="60"/>
      <c r="K52" s="61"/>
      <c r="L52" s="62"/>
      <c r="M52" s="64"/>
      <c r="N52" s="61"/>
      <c r="O52" s="63"/>
      <c r="P52" s="60"/>
      <c r="Q52" s="61"/>
      <c r="R52" s="62"/>
      <c r="S52" s="64"/>
      <c r="T52" s="61"/>
      <c r="U52" s="62"/>
    </row>
    <row r="53" spans="1:21" ht="15.9" thickBot="1" x14ac:dyDescent="0.45">
      <c r="A53" s="47" t="s">
        <v>64</v>
      </c>
      <c r="B53" s="48">
        <f>COUNTIF(A5:A52,"*")</f>
        <v>46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</row>
    <row r="54" spans="1:21" ht="15.9" thickBot="1" x14ac:dyDescent="0.45">
      <c r="A54" s="115" t="s">
        <v>17</v>
      </c>
      <c r="B54" s="11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</row>
    <row r="55" spans="1:21" ht="20.149999999999999" thickBot="1" x14ac:dyDescent="0.45">
      <c r="A55" s="49" t="s">
        <v>16</v>
      </c>
      <c r="B55" s="50">
        <f>COUNTIF(C5:C52,"P")</f>
        <v>39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1:21" ht="20.149999999999999" thickBot="1" x14ac:dyDescent="0.45">
      <c r="A56" s="22" t="s">
        <v>13</v>
      </c>
      <c r="B56" s="24">
        <f>ROUNDUP(B53*(1/2),0)</f>
        <v>23</v>
      </c>
      <c r="C56" s="48">
        <f>COUNTIF(A5:A36,"*")</f>
        <v>32</v>
      </c>
      <c r="D56" s="48">
        <f>COUNTIF(D5:D52,"P")</f>
        <v>0</v>
      </c>
      <c r="E56" s="1"/>
    </row>
    <row r="57" spans="1:21" ht="20.149999999999999" thickBot="1" x14ac:dyDescent="0.45">
      <c r="A57" s="22" t="s">
        <v>14</v>
      </c>
      <c r="B57" s="24">
        <f>ROUNDDOWN(B55/2,0)+1</f>
        <v>20</v>
      </c>
      <c r="C57" s="116"/>
      <c r="D57" s="116"/>
      <c r="E57" s="117"/>
      <c r="F57" s="228" t="s">
        <v>18</v>
      </c>
      <c r="G57" s="226"/>
      <c r="H57" s="227"/>
      <c r="I57" s="228" t="s">
        <v>22</v>
      </c>
      <c r="J57" s="226"/>
      <c r="K57" s="227"/>
      <c r="L57" s="228" t="s">
        <v>23</v>
      </c>
      <c r="M57" s="226"/>
      <c r="N57" s="227"/>
      <c r="O57" s="228" t="s">
        <v>24</v>
      </c>
      <c r="P57" s="226"/>
      <c r="Q57" s="227"/>
      <c r="R57" s="228" t="s">
        <v>25</v>
      </c>
      <c r="S57" s="226"/>
      <c r="T57" s="227"/>
    </row>
    <row r="58" spans="1:21" ht="19.75" x14ac:dyDescent="0.4">
      <c r="A58" s="35" t="s">
        <v>15</v>
      </c>
      <c r="B58" s="36">
        <f>ROUNDUP(B55*2/3,0)</f>
        <v>26</v>
      </c>
      <c r="C58" s="50">
        <f>COUNTIF(D5:D52,"P")</f>
        <v>0</v>
      </c>
      <c r="D58" s="50">
        <f>COUNTIF(E5:E52,"*")</f>
        <v>0</v>
      </c>
      <c r="E58" s="51">
        <f>COUNTIF(F5:F52,"*")</f>
        <v>0</v>
      </c>
      <c r="F58" s="217" t="s">
        <v>0</v>
      </c>
      <c r="G58" s="218"/>
      <c r="H58" s="26">
        <f>COUNTIF(G5:G52,"*")</f>
        <v>37</v>
      </c>
      <c r="I58" s="219" t="s">
        <v>0</v>
      </c>
      <c r="J58" s="218"/>
      <c r="K58" s="26">
        <f>COUNTIF(J5:J52,"*")</f>
        <v>0</v>
      </c>
      <c r="L58" s="219" t="s">
        <v>0</v>
      </c>
      <c r="M58" s="218"/>
      <c r="N58" s="26">
        <f>COUNTIF(M5:M52,"*")</f>
        <v>1</v>
      </c>
      <c r="O58" s="219" t="s">
        <v>0</v>
      </c>
      <c r="P58" s="218"/>
      <c r="Q58" s="26">
        <f>COUNTIF(P5:P52,"*")</f>
        <v>0</v>
      </c>
      <c r="R58" s="219" t="s">
        <v>0</v>
      </c>
      <c r="S58" s="218"/>
      <c r="T58" s="26">
        <f>COUNTIF(S5:S52,"*")</f>
        <v>0</v>
      </c>
    </row>
    <row r="59" spans="1:21" ht="20.149999999999999" thickBot="1" x14ac:dyDescent="0.45">
      <c r="A59" s="35" t="s">
        <v>67</v>
      </c>
      <c r="B59" s="36">
        <f>ROUNDUP(B53*2/3,0)</f>
        <v>31</v>
      </c>
      <c r="C59" s="24">
        <f>ROUNDUP(B53*(1/2),0)</f>
        <v>23</v>
      </c>
      <c r="D59" s="24">
        <f t="shared" ref="D59:E59" si="0">ROUNDUP(D58*(1/3),0)</f>
        <v>0</v>
      </c>
      <c r="E59" s="38">
        <f t="shared" si="0"/>
        <v>0</v>
      </c>
      <c r="F59" s="220" t="s">
        <v>1</v>
      </c>
      <c r="G59" s="221"/>
      <c r="H59" s="27">
        <f>COUNTIF(H5:H52,"*")</f>
        <v>2</v>
      </c>
      <c r="I59" s="222" t="s">
        <v>1</v>
      </c>
      <c r="J59" s="221"/>
      <c r="K59" s="27">
        <f>COUNTIF(K5:K52,"*")</f>
        <v>0</v>
      </c>
      <c r="L59" s="222" t="s">
        <v>1</v>
      </c>
      <c r="M59" s="221"/>
      <c r="N59" s="27">
        <f>COUNTIF(N5:N52,"*")</f>
        <v>0</v>
      </c>
      <c r="O59" s="222" t="s">
        <v>1</v>
      </c>
      <c r="P59" s="221"/>
      <c r="Q59" s="27">
        <f>COUNTIF(Q5:Q52,"*")</f>
        <v>0</v>
      </c>
      <c r="R59" s="222" t="s">
        <v>1</v>
      </c>
      <c r="S59" s="221"/>
      <c r="T59" s="27">
        <f>COUNTIF(T5:T52,"*")</f>
        <v>0</v>
      </c>
    </row>
    <row r="60" spans="1:21" ht="20.149999999999999" thickBot="1" x14ac:dyDescent="0.45">
      <c r="A60" s="37" t="s">
        <v>26</v>
      </c>
      <c r="B60" s="113">
        <f>ROUNDUP(B55*0.25,0)</f>
        <v>10</v>
      </c>
      <c r="C60" s="24">
        <f>ROUNDDOWN(C58/2,0)+1</f>
        <v>1</v>
      </c>
      <c r="D60" s="24">
        <f>ROUNDDOWN(D58/2,0)+1</f>
        <v>1</v>
      </c>
      <c r="E60" s="38">
        <f t="shared" ref="E60" si="1">ROUNDDOWN(E58/2,0)+1</f>
        <v>1</v>
      </c>
      <c r="F60" s="212" t="s">
        <v>2</v>
      </c>
      <c r="G60" s="213"/>
      <c r="H60" s="28">
        <f>COUNTIF(I5:I52,"*")</f>
        <v>0</v>
      </c>
      <c r="I60" s="214" t="s">
        <v>2</v>
      </c>
      <c r="J60" s="213"/>
      <c r="K60" s="28">
        <f>COUNTIF(L5:L52,"*")</f>
        <v>0</v>
      </c>
      <c r="L60" s="214" t="s">
        <v>2</v>
      </c>
      <c r="M60" s="213"/>
      <c r="N60" s="28">
        <f>COUNTIF(O5:O52,"*")</f>
        <v>0</v>
      </c>
      <c r="O60" s="214" t="s">
        <v>2</v>
      </c>
      <c r="P60" s="213"/>
      <c r="Q60" s="28">
        <f>COUNTIF(R5:R52,"*")</f>
        <v>0</v>
      </c>
      <c r="R60" s="214" t="s">
        <v>2</v>
      </c>
      <c r="S60" s="213"/>
      <c r="T60" s="28">
        <f>COUNTIF(U5:U52,"*")</f>
        <v>0</v>
      </c>
    </row>
    <row r="61" spans="1:21" ht="20.149999999999999" thickBot="1" x14ac:dyDescent="0.45">
      <c r="A61" s="40" t="s">
        <v>119</v>
      </c>
      <c r="B61" s="86">
        <f>ROUNDUP(B53*1/3,0)</f>
        <v>16</v>
      </c>
      <c r="C61" s="36">
        <f t="shared" ref="C61:E61" si="2">ROUNDUP(C58*2/3,0)</f>
        <v>0</v>
      </c>
      <c r="D61" s="36">
        <f t="shared" si="2"/>
        <v>0</v>
      </c>
      <c r="E61" s="83">
        <f t="shared" si="2"/>
        <v>0</v>
      </c>
      <c r="F61" s="215" t="s">
        <v>19</v>
      </c>
      <c r="G61" s="216"/>
      <c r="H61" s="29" t="str">
        <f>IF(H58&gt;H59,"PASS","FAIL")</f>
        <v>PASS</v>
      </c>
      <c r="I61" s="215" t="s">
        <v>19</v>
      </c>
      <c r="J61" s="216"/>
      <c r="K61" s="29" t="str">
        <f>IF(K58&gt;K59,"PASS","FAIL")</f>
        <v>FAIL</v>
      </c>
      <c r="L61" s="215" t="s">
        <v>19</v>
      </c>
      <c r="M61" s="216"/>
      <c r="N61" s="29" t="str">
        <f>IF(N58&gt;N59,"PASS","FAIL")</f>
        <v>PASS</v>
      </c>
      <c r="O61" s="215" t="s">
        <v>19</v>
      </c>
      <c r="P61" s="216"/>
      <c r="Q61" s="29" t="str">
        <f>IF(Q58&gt;Q59,"PASS","FAIL")</f>
        <v>FAIL</v>
      </c>
      <c r="R61" s="215" t="s">
        <v>19</v>
      </c>
      <c r="S61" s="216"/>
      <c r="T61" s="29" t="str">
        <f>IF(T58&gt;T59,"PASS","FAIL")</f>
        <v>FAIL</v>
      </c>
    </row>
    <row r="62" spans="1:21" ht="20.149999999999999" thickBot="1" x14ac:dyDescent="0.45">
      <c r="A62" s="40" t="s">
        <v>62</v>
      </c>
      <c r="B62" s="45">
        <f>COUNTIF(C5:C52,"E")</f>
        <v>5</v>
      </c>
      <c r="C62" s="36">
        <f>ROUNDUP(C56*2/3,0)</f>
        <v>22</v>
      </c>
      <c r="D62" s="36">
        <f t="shared" ref="D62:E62" si="3">ROUNDUP(D56*2/3,0)</f>
        <v>0</v>
      </c>
      <c r="E62" s="83">
        <f t="shared" si="3"/>
        <v>0</v>
      </c>
      <c r="F62" s="223" t="s">
        <v>21</v>
      </c>
      <c r="G62" s="224"/>
      <c r="H62" s="225"/>
      <c r="I62" s="223" t="s">
        <v>21</v>
      </c>
      <c r="J62" s="224"/>
      <c r="K62" s="225"/>
      <c r="L62" s="223" t="s">
        <v>21</v>
      </c>
      <c r="M62" s="224"/>
      <c r="N62" s="225"/>
      <c r="O62" s="223" t="s">
        <v>21</v>
      </c>
      <c r="P62" s="224"/>
      <c r="Q62" s="225"/>
      <c r="R62" s="223" t="s">
        <v>21</v>
      </c>
      <c r="S62" s="224"/>
      <c r="T62" s="225"/>
    </row>
    <row r="63" spans="1:21" ht="15.9" thickBot="1" x14ac:dyDescent="0.45">
      <c r="A63" s="41" t="s">
        <v>63</v>
      </c>
      <c r="B63" s="43">
        <f>COUNTIF(C5:C52,"U")</f>
        <v>2</v>
      </c>
      <c r="C63" s="113">
        <f t="shared" ref="C63:E64" si="4">ROUNDUP(C58*0.25,0)</f>
        <v>0</v>
      </c>
      <c r="D63" s="113">
        <f t="shared" si="4"/>
        <v>0</v>
      </c>
      <c r="E63" s="114">
        <f t="shared" si="4"/>
        <v>0</v>
      </c>
      <c r="F63" s="226" t="s">
        <v>20</v>
      </c>
      <c r="G63" s="226"/>
      <c r="H63" s="227"/>
      <c r="I63" s="228" t="s">
        <v>20</v>
      </c>
      <c r="J63" s="226"/>
      <c r="K63" s="227"/>
      <c r="L63" s="228" t="s">
        <v>20</v>
      </c>
      <c r="M63" s="226"/>
      <c r="N63" s="227"/>
      <c r="O63" s="228" t="s">
        <v>20</v>
      </c>
      <c r="P63" s="226"/>
      <c r="Q63" s="227"/>
      <c r="R63" s="228" t="s">
        <v>20</v>
      </c>
      <c r="S63" s="226"/>
      <c r="T63" s="227"/>
    </row>
    <row r="64" spans="1:21" x14ac:dyDescent="0.4">
      <c r="A64" s="4"/>
      <c r="C64" s="86">
        <f t="shared" si="4"/>
        <v>6</v>
      </c>
      <c r="D64" s="86">
        <f t="shared" si="4"/>
        <v>0</v>
      </c>
      <c r="E64" s="87">
        <f t="shared" si="4"/>
        <v>0</v>
      </c>
      <c r="F64" s="217" t="s">
        <v>0</v>
      </c>
      <c r="G64" s="218"/>
      <c r="H64" s="26">
        <f>COUNTIF(G5:G52,"*")</f>
        <v>37</v>
      </c>
      <c r="I64" s="219" t="s">
        <v>0</v>
      </c>
      <c r="J64" s="218"/>
      <c r="K64" s="26">
        <f>COUNTIF(J5:J52,"*")</f>
        <v>0</v>
      </c>
      <c r="L64" s="219" t="s">
        <v>0</v>
      </c>
      <c r="M64" s="218"/>
      <c r="N64" s="26">
        <f>COUNTIF(M5:M52,"*")</f>
        <v>1</v>
      </c>
      <c r="O64" s="219" t="s">
        <v>0</v>
      </c>
      <c r="P64" s="218"/>
      <c r="Q64" s="26">
        <f>COUNTIF(P5:P52,"*")</f>
        <v>0</v>
      </c>
      <c r="R64" s="219" t="s">
        <v>0</v>
      </c>
      <c r="S64" s="218"/>
      <c r="T64" s="26">
        <f>COUNTIF(S5:S52,"*")</f>
        <v>0</v>
      </c>
    </row>
    <row r="65" spans="1:20" x14ac:dyDescent="0.4">
      <c r="A65" s="4"/>
      <c r="C65" s="45">
        <f>COUNTIF(D5:D55,"E")</f>
        <v>0</v>
      </c>
      <c r="D65" s="45">
        <f>COUNTIF(E5:E55,"E")</f>
        <v>0</v>
      </c>
      <c r="E65" s="44">
        <f>COUNTIF(F5:F55,"E")</f>
        <v>0</v>
      </c>
      <c r="F65" s="220" t="s">
        <v>1</v>
      </c>
      <c r="G65" s="221"/>
      <c r="H65" s="27">
        <f>COUNTIF(H5:H52,"*")</f>
        <v>2</v>
      </c>
      <c r="I65" s="222" t="s">
        <v>1</v>
      </c>
      <c r="J65" s="221"/>
      <c r="K65" s="27">
        <f>COUNTIF(K5:K52,"*")</f>
        <v>0</v>
      </c>
      <c r="L65" s="222" t="s">
        <v>1</v>
      </c>
      <c r="M65" s="221"/>
      <c r="N65" s="27">
        <f>COUNTIF(N5:N52,"*")</f>
        <v>0</v>
      </c>
      <c r="O65" s="222" t="s">
        <v>1</v>
      </c>
      <c r="P65" s="221"/>
      <c r="Q65" s="27">
        <f>COUNTIF(Q5:Q52,"*")</f>
        <v>0</v>
      </c>
      <c r="R65" s="222" t="s">
        <v>1</v>
      </c>
      <c r="S65" s="221"/>
      <c r="T65" s="27">
        <f>COUNTIF(T5:T52,"*")</f>
        <v>0</v>
      </c>
    </row>
    <row r="66" spans="1:20" ht="15.9" thickBot="1" x14ac:dyDescent="0.45">
      <c r="C66" s="43">
        <f>COUNTIF(D5:D56,"U")</f>
        <v>0</v>
      </c>
      <c r="D66" s="43">
        <f>COUNTIF(E5:E56,"U")</f>
        <v>0</v>
      </c>
      <c r="E66" s="42">
        <f>COUNTIF(F5:F56,"U")</f>
        <v>0</v>
      </c>
      <c r="F66" s="212" t="s">
        <v>2</v>
      </c>
      <c r="G66" s="213"/>
      <c r="H66" s="28">
        <f>COUNTIF(I5:I52,"*")</f>
        <v>0</v>
      </c>
      <c r="I66" s="214" t="s">
        <v>2</v>
      </c>
      <c r="J66" s="213"/>
      <c r="K66" s="28">
        <f>COUNTIF(L5:L52,"*")</f>
        <v>0</v>
      </c>
      <c r="L66" s="214" t="s">
        <v>2</v>
      </c>
      <c r="M66" s="213"/>
      <c r="N66" s="28">
        <f>COUNTIF(O5:O52,"*")</f>
        <v>0</v>
      </c>
      <c r="O66" s="214" t="s">
        <v>2</v>
      </c>
      <c r="P66" s="213"/>
      <c r="Q66" s="28">
        <f>COUNTIF(R5:R52,"*")</f>
        <v>0</v>
      </c>
      <c r="R66" s="214" t="s">
        <v>2</v>
      </c>
      <c r="S66" s="213"/>
      <c r="T66" s="28">
        <f>COUNTIF(U5:U52,"*")</f>
        <v>0</v>
      </c>
    </row>
    <row r="67" spans="1:20" ht="15.9" thickBot="1" x14ac:dyDescent="0.45">
      <c r="E67" s="1"/>
      <c r="F67" s="215" t="s">
        <v>19</v>
      </c>
      <c r="G67" s="216"/>
      <c r="H67" s="29" t="str">
        <f>IF(H64&gt;=((H64+H65)*(2/3)),"PASS","FAIL")</f>
        <v>PASS</v>
      </c>
      <c r="I67" s="215" t="s">
        <v>19</v>
      </c>
      <c r="J67" s="216"/>
      <c r="K67" s="29" t="str">
        <f>IF(K64&gt;=((K64+K65)*(2/3)),"PASS","FAIL")</f>
        <v>PASS</v>
      </c>
      <c r="L67" s="215" t="s">
        <v>19</v>
      </c>
      <c r="M67" s="216"/>
      <c r="N67" s="29" t="str">
        <f>IF(N64&gt;=((N64+N65)*(2/3)),"PASS","FAIL")</f>
        <v>PASS</v>
      </c>
      <c r="O67" s="215" t="s">
        <v>19</v>
      </c>
      <c r="P67" s="216"/>
      <c r="Q67" s="29" t="str">
        <f>IF(Q64&gt;=((Q64+Q65)*(2/3)),"PASS","FAIL")</f>
        <v>PASS</v>
      </c>
      <c r="R67" s="215" t="s">
        <v>19</v>
      </c>
      <c r="S67" s="216"/>
      <c r="T67" s="29" t="str">
        <f>IF(T64&gt;=((T64+T65)*(2/3)),"PASS","FAIL")</f>
        <v>PASS</v>
      </c>
    </row>
    <row r="68" spans="1:20" x14ac:dyDescent="0.4">
      <c r="E68" s="1"/>
    </row>
  </sheetData>
  <sortState ref="A5:B50">
    <sortCondition ref="A5"/>
  </sortState>
  <mergeCells count="64">
    <mergeCell ref="R57:T57"/>
    <mergeCell ref="B1:L1"/>
    <mergeCell ref="C2:F3"/>
    <mergeCell ref="G2:U2"/>
    <mergeCell ref="G3:I3"/>
    <mergeCell ref="J3:L3"/>
    <mergeCell ref="M3:O3"/>
    <mergeCell ref="P3:R3"/>
    <mergeCell ref="S3:U3"/>
    <mergeCell ref="A4:B4"/>
    <mergeCell ref="F57:H57"/>
    <mergeCell ref="I57:K57"/>
    <mergeCell ref="L57:N57"/>
    <mergeCell ref="O57:Q57"/>
    <mergeCell ref="F59:G59"/>
    <mergeCell ref="I59:J59"/>
    <mergeCell ref="L59:M59"/>
    <mergeCell ref="O59:P59"/>
    <mergeCell ref="R59:S59"/>
    <mergeCell ref="F58:G58"/>
    <mergeCell ref="I58:J58"/>
    <mergeCell ref="L58:M58"/>
    <mergeCell ref="O58:P58"/>
    <mergeCell ref="R58:S58"/>
    <mergeCell ref="F61:G61"/>
    <mergeCell ref="I61:J61"/>
    <mergeCell ref="L61:M61"/>
    <mergeCell ref="O61:P61"/>
    <mergeCell ref="R61:S61"/>
    <mergeCell ref="F60:G60"/>
    <mergeCell ref="I60:J60"/>
    <mergeCell ref="L60:M60"/>
    <mergeCell ref="O60:P60"/>
    <mergeCell ref="R60:S60"/>
    <mergeCell ref="F63:H63"/>
    <mergeCell ref="I63:K63"/>
    <mergeCell ref="L63:N63"/>
    <mergeCell ref="O63:Q63"/>
    <mergeCell ref="R63:T63"/>
    <mergeCell ref="F62:H62"/>
    <mergeCell ref="I62:K62"/>
    <mergeCell ref="L62:N62"/>
    <mergeCell ref="O62:Q62"/>
    <mergeCell ref="R62:T62"/>
    <mergeCell ref="F65:G65"/>
    <mergeCell ref="I65:J65"/>
    <mergeCell ref="L65:M65"/>
    <mergeCell ref="O65:P65"/>
    <mergeCell ref="R65:S65"/>
    <mergeCell ref="F64:G64"/>
    <mergeCell ref="I64:J64"/>
    <mergeCell ref="L64:M64"/>
    <mergeCell ref="O64:P64"/>
    <mergeCell ref="R64:S64"/>
    <mergeCell ref="F67:G67"/>
    <mergeCell ref="I67:J67"/>
    <mergeCell ref="L67:M67"/>
    <mergeCell ref="O67:P67"/>
    <mergeCell ref="R67:S67"/>
    <mergeCell ref="F66:G66"/>
    <mergeCell ref="I66:J66"/>
    <mergeCell ref="L66:M66"/>
    <mergeCell ref="O66:P66"/>
    <mergeCell ref="R66:S66"/>
  </mergeCells>
  <conditionalFormatting sqref="I5">
    <cfRule type="expression" dxfId="11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tabSelected="1" view="pageBreakPreview" zoomScale="60" zoomScaleNormal="100" workbookViewId="0">
      <selection activeCell="O45" sqref="O45"/>
    </sheetView>
  </sheetViews>
  <sheetFormatPr defaultColWidth="11.07421875" defaultRowHeight="14.6" x14ac:dyDescent="0.4"/>
  <sheetData>
    <row r="1" spans="1:23" ht="22.75" thickBot="1" x14ac:dyDescent="0.55000000000000004">
      <c r="A1" s="1"/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1"/>
      <c r="N1" s="1"/>
      <c r="O1" s="1"/>
      <c r="P1" s="1"/>
      <c r="Q1" s="1"/>
      <c r="R1" s="1"/>
      <c r="S1" s="1"/>
      <c r="T1" s="1"/>
      <c r="U1" s="1"/>
    </row>
    <row r="2" spans="1:23" ht="15.9" thickBot="1" x14ac:dyDescent="0.45">
      <c r="A2" s="1"/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</row>
    <row r="3" spans="1:23" ht="15.9" thickBot="1" x14ac:dyDescent="0.45">
      <c r="A3" s="1"/>
      <c r="B3" s="2"/>
      <c r="C3" s="233"/>
      <c r="D3" s="234"/>
      <c r="E3" s="234"/>
      <c r="F3" s="235"/>
      <c r="G3" s="239" t="s">
        <v>264</v>
      </c>
      <c r="H3" s="239"/>
      <c r="I3" s="239"/>
      <c r="J3" s="239" t="s">
        <v>265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V3" s="137" t="s">
        <v>245</v>
      </c>
      <c r="W3" s="138">
        <v>0.27430555555555552</v>
      </c>
    </row>
    <row r="4" spans="1:23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204" t="s">
        <v>0</v>
      </c>
      <c r="H4" s="205" t="s">
        <v>1</v>
      </c>
      <c r="I4" s="20" t="s">
        <v>2</v>
      </c>
      <c r="J4" s="204" t="s">
        <v>0</v>
      </c>
      <c r="K4" s="205" t="s">
        <v>1</v>
      </c>
      <c r="L4" s="20" t="s">
        <v>2</v>
      </c>
      <c r="M4" s="204" t="s">
        <v>0</v>
      </c>
      <c r="N4" s="205" t="s">
        <v>1</v>
      </c>
      <c r="O4" s="206" t="s">
        <v>2</v>
      </c>
      <c r="P4" s="21" t="s">
        <v>0</v>
      </c>
      <c r="Q4" s="205" t="s">
        <v>1</v>
      </c>
      <c r="R4" s="20" t="s">
        <v>2</v>
      </c>
      <c r="S4" s="204" t="s">
        <v>0</v>
      </c>
      <c r="T4" s="205" t="s">
        <v>1</v>
      </c>
      <c r="U4" s="206" t="s">
        <v>2</v>
      </c>
      <c r="V4" s="136" t="s">
        <v>246</v>
      </c>
      <c r="W4" s="138">
        <v>0.3215277777777778</v>
      </c>
    </row>
    <row r="5" spans="1:23" ht="15.9" thickBot="1" x14ac:dyDescent="0.45">
      <c r="A5" s="71" t="s">
        <v>258</v>
      </c>
      <c r="B5" s="72" t="s">
        <v>257</v>
      </c>
      <c r="C5" s="68" t="s">
        <v>173</v>
      </c>
      <c r="D5" s="68"/>
      <c r="E5" s="57"/>
      <c r="F5" s="19"/>
      <c r="G5" s="204"/>
      <c r="H5" s="18" t="s">
        <v>181</v>
      </c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</row>
    <row r="6" spans="1:23" ht="15.9" thickBot="1" x14ac:dyDescent="0.45">
      <c r="A6" s="71" t="s">
        <v>146</v>
      </c>
      <c r="B6" s="72" t="s">
        <v>147</v>
      </c>
      <c r="C6" s="69" t="s">
        <v>173</v>
      </c>
      <c r="D6" s="69"/>
      <c r="E6" s="6"/>
      <c r="F6" s="7"/>
      <c r="G6" s="204" t="s">
        <v>182</v>
      </c>
      <c r="H6" s="9"/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</row>
    <row r="7" spans="1:23" ht="15.9" thickBot="1" x14ac:dyDescent="0.45">
      <c r="A7" s="71" t="s">
        <v>222</v>
      </c>
      <c r="B7" s="72" t="s">
        <v>223</v>
      </c>
      <c r="C7" s="69" t="s">
        <v>173</v>
      </c>
      <c r="D7" s="69"/>
      <c r="E7" s="6"/>
      <c r="F7" s="7"/>
      <c r="G7" s="204" t="s">
        <v>182</v>
      </c>
      <c r="H7" s="9"/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3" ht="15.9" thickBot="1" x14ac:dyDescent="0.45">
      <c r="A8" s="71" t="s">
        <v>215</v>
      </c>
      <c r="B8" s="72" t="s">
        <v>216</v>
      </c>
      <c r="C8" s="10" t="s">
        <v>173</v>
      </c>
      <c r="D8" s="10"/>
      <c r="E8" s="9"/>
      <c r="F8" s="7"/>
      <c r="G8" s="204" t="s">
        <v>182</v>
      </c>
      <c r="H8" s="9"/>
      <c r="I8" s="16"/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3" ht="15.9" thickBot="1" x14ac:dyDescent="0.45">
      <c r="A9" s="71" t="s">
        <v>235</v>
      </c>
      <c r="B9" s="72" t="s">
        <v>236</v>
      </c>
      <c r="C9" s="69" t="s">
        <v>173</v>
      </c>
      <c r="D9" s="69"/>
      <c r="E9" s="6"/>
      <c r="F9" s="7"/>
      <c r="G9" s="204"/>
      <c r="H9" s="9" t="s">
        <v>181</v>
      </c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3" ht="15.9" thickBot="1" x14ac:dyDescent="0.45">
      <c r="A10" s="71" t="s">
        <v>178</v>
      </c>
      <c r="B10" s="72" t="s">
        <v>179</v>
      </c>
      <c r="C10" s="69" t="s">
        <v>76</v>
      </c>
      <c r="D10" s="69"/>
      <c r="E10" s="6"/>
      <c r="F10" s="7"/>
      <c r="G10" s="204"/>
      <c r="H10" s="9"/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3" ht="15.9" thickBot="1" x14ac:dyDescent="0.45">
      <c r="A11" s="71" t="s">
        <v>155</v>
      </c>
      <c r="B11" s="72" t="s">
        <v>92</v>
      </c>
      <c r="C11" s="69" t="s">
        <v>173</v>
      </c>
      <c r="D11" s="69"/>
      <c r="E11" s="6"/>
      <c r="F11" s="7"/>
      <c r="G11" s="204"/>
      <c r="H11" s="9" t="s">
        <v>230</v>
      </c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3" ht="15.9" thickBot="1" x14ac:dyDescent="0.45">
      <c r="A12" s="71" t="s">
        <v>212</v>
      </c>
      <c r="B12" s="72" t="s">
        <v>213</v>
      </c>
      <c r="C12" s="69" t="s">
        <v>173</v>
      </c>
      <c r="D12" s="69"/>
      <c r="E12" s="6"/>
      <c r="F12" s="7"/>
      <c r="G12" s="204"/>
      <c r="H12" s="9" t="s">
        <v>230</v>
      </c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3" ht="15.9" thickBot="1" x14ac:dyDescent="0.45">
      <c r="A13" s="71" t="s">
        <v>234</v>
      </c>
      <c r="B13" s="72" t="s">
        <v>127</v>
      </c>
      <c r="C13" s="166" t="s">
        <v>173</v>
      </c>
      <c r="D13" s="69"/>
      <c r="E13" s="6"/>
      <c r="F13" s="7"/>
      <c r="G13" s="204"/>
      <c r="H13" s="9" t="s">
        <v>230</v>
      </c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3" ht="15.9" thickBot="1" x14ac:dyDescent="0.45">
      <c r="A14" s="164" t="s">
        <v>247</v>
      </c>
      <c r="B14" s="165" t="s">
        <v>196</v>
      </c>
      <c r="C14" s="166" t="s">
        <v>173</v>
      </c>
      <c r="D14" s="69"/>
      <c r="E14" s="6"/>
      <c r="F14" s="7"/>
      <c r="G14" s="204" t="s">
        <v>185</v>
      </c>
      <c r="H14" s="9"/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3" ht="15.9" thickBot="1" x14ac:dyDescent="0.45">
      <c r="A15" s="189" t="s">
        <v>210</v>
      </c>
      <c r="B15" s="190" t="s">
        <v>211</v>
      </c>
      <c r="C15" s="123" t="s">
        <v>76</v>
      </c>
      <c r="D15" s="69"/>
      <c r="E15" s="6"/>
      <c r="F15" s="7"/>
      <c r="G15" s="204"/>
      <c r="H15" s="9"/>
      <c r="I15" s="16"/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3" ht="15.9" thickBot="1" x14ac:dyDescent="0.45">
      <c r="A16" s="71" t="s">
        <v>148</v>
      </c>
      <c r="B16" s="72" t="s">
        <v>149</v>
      </c>
      <c r="C16" s="69" t="s">
        <v>173</v>
      </c>
      <c r="D16" s="69"/>
      <c r="E16" s="6"/>
      <c r="F16" s="7"/>
      <c r="G16" s="204"/>
      <c r="H16" s="9" t="s">
        <v>230</v>
      </c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ht="13" customHeight="1" thickBot="1" x14ac:dyDescent="0.45">
      <c r="A17" s="71" t="s">
        <v>111</v>
      </c>
      <c r="B17" s="72" t="s">
        <v>177</v>
      </c>
      <c r="C17" s="69" t="s">
        <v>174</v>
      </c>
      <c r="D17" s="69"/>
      <c r="E17" s="6"/>
      <c r="F17" s="7"/>
      <c r="G17" s="204"/>
      <c r="H17" s="9"/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ht="15.9" thickBot="1" x14ac:dyDescent="0.45">
      <c r="A18" s="71" t="s">
        <v>86</v>
      </c>
      <c r="B18" s="72" t="s">
        <v>78</v>
      </c>
      <c r="C18" s="69" t="s">
        <v>173</v>
      </c>
      <c r="D18" s="69"/>
      <c r="E18" s="6"/>
      <c r="F18" s="7"/>
      <c r="G18" s="204"/>
      <c r="H18" s="9" t="s">
        <v>230</v>
      </c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ht="15.9" thickBot="1" x14ac:dyDescent="0.45">
      <c r="A19" s="71" t="s">
        <v>261</v>
      </c>
      <c r="B19" s="72" t="s">
        <v>262</v>
      </c>
      <c r="C19" s="10" t="s">
        <v>173</v>
      </c>
      <c r="D19" s="10"/>
      <c r="E19" s="9"/>
      <c r="F19" s="7"/>
      <c r="G19" s="204" t="s">
        <v>185</v>
      </c>
      <c r="H19" s="9"/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ht="15.9" thickBot="1" x14ac:dyDescent="0.45">
      <c r="A20" s="71" t="s">
        <v>237</v>
      </c>
      <c r="B20" s="72" t="s">
        <v>238</v>
      </c>
      <c r="C20" s="10" t="s">
        <v>173</v>
      </c>
      <c r="D20" s="10"/>
      <c r="E20" s="9"/>
      <c r="F20" s="7"/>
      <c r="G20" s="204" t="s">
        <v>185</v>
      </c>
      <c r="H20" s="9"/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ht="15.9" thickBot="1" x14ac:dyDescent="0.45">
      <c r="A21" s="71" t="s">
        <v>241</v>
      </c>
      <c r="B21" s="72" t="s">
        <v>242</v>
      </c>
      <c r="C21" s="69" t="s">
        <v>173</v>
      </c>
      <c r="D21" s="69"/>
      <c r="E21" s="6"/>
      <c r="F21" s="7"/>
      <c r="G21" s="204" t="s">
        <v>185</v>
      </c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ht="15.9" thickBot="1" x14ac:dyDescent="0.45">
      <c r="A22" s="118" t="s">
        <v>188</v>
      </c>
      <c r="B22" s="119" t="s">
        <v>214</v>
      </c>
      <c r="C22" s="69" t="s">
        <v>76</v>
      </c>
      <c r="D22" s="69"/>
      <c r="E22" s="6"/>
      <c r="F22" s="7"/>
      <c r="G22" s="204"/>
      <c r="H22" s="9"/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ht="15.9" thickBot="1" x14ac:dyDescent="0.45">
      <c r="A23" s="71" t="s">
        <v>259</v>
      </c>
      <c r="B23" s="72" t="s">
        <v>260</v>
      </c>
      <c r="C23" s="69" t="s">
        <v>173</v>
      </c>
      <c r="D23" s="69"/>
      <c r="E23" s="6"/>
      <c r="F23" s="7"/>
      <c r="G23" s="204" t="s">
        <v>185</v>
      </c>
      <c r="H23" s="9"/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ht="15.9" thickBot="1" x14ac:dyDescent="0.45">
      <c r="A24" s="118" t="s">
        <v>194</v>
      </c>
      <c r="B24" s="119" t="s">
        <v>195</v>
      </c>
      <c r="C24" s="10" t="s">
        <v>173</v>
      </c>
      <c r="D24" s="10"/>
      <c r="E24" s="9"/>
      <c r="F24" s="7"/>
      <c r="G24" s="204" t="s">
        <v>185</v>
      </c>
      <c r="H24" s="9"/>
      <c r="I24" s="16"/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ht="15.9" thickBot="1" x14ac:dyDescent="0.45">
      <c r="A25" s="71" t="s">
        <v>117</v>
      </c>
      <c r="B25" s="72" t="s">
        <v>118</v>
      </c>
      <c r="C25" s="123" t="s">
        <v>173</v>
      </c>
      <c r="D25" s="10"/>
      <c r="E25" s="9"/>
      <c r="F25" s="7"/>
      <c r="G25" s="204" t="s">
        <v>185</v>
      </c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ht="15.9" thickBot="1" x14ac:dyDescent="0.45">
      <c r="A26" s="71" t="s">
        <v>208</v>
      </c>
      <c r="B26" s="72" t="s">
        <v>209</v>
      </c>
      <c r="C26" s="123" t="s">
        <v>173</v>
      </c>
      <c r="D26" s="69"/>
      <c r="E26" s="6"/>
      <c r="F26" s="7"/>
      <c r="G26" s="204" t="s">
        <v>185</v>
      </c>
      <c r="H26" s="9"/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ht="15.9" thickBot="1" x14ac:dyDescent="0.45">
      <c r="A27" s="71" t="s">
        <v>253</v>
      </c>
      <c r="B27" s="72" t="s">
        <v>80</v>
      </c>
      <c r="C27" s="69" t="s">
        <v>173</v>
      </c>
      <c r="D27" s="69"/>
      <c r="E27" s="6"/>
      <c r="F27" s="7"/>
      <c r="G27" s="204"/>
      <c r="H27" s="9" t="s">
        <v>230</v>
      </c>
      <c r="I27" s="16"/>
      <c r="J27" s="8"/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ht="15.9" thickBot="1" x14ac:dyDescent="0.45">
      <c r="A28" s="71" t="s">
        <v>232</v>
      </c>
      <c r="B28" s="72" t="s">
        <v>233</v>
      </c>
      <c r="C28" s="69" t="s">
        <v>173</v>
      </c>
      <c r="D28" s="69"/>
      <c r="E28" s="6"/>
      <c r="F28" s="7"/>
      <c r="G28" s="204" t="s">
        <v>185</v>
      </c>
      <c r="H28" s="9"/>
      <c r="I28" s="16"/>
      <c r="J28" s="8"/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ht="15.9" thickBot="1" x14ac:dyDescent="0.45">
      <c r="A29" s="71" t="s">
        <v>113</v>
      </c>
      <c r="B29" s="72" t="s">
        <v>114</v>
      </c>
      <c r="C29" s="123" t="s">
        <v>173</v>
      </c>
      <c r="D29" s="10"/>
      <c r="E29" s="9"/>
      <c r="F29" s="7"/>
      <c r="G29" s="204"/>
      <c r="H29" s="9" t="s">
        <v>230</v>
      </c>
      <c r="I29" s="16"/>
      <c r="J29" s="8"/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ht="15.9" thickBot="1" x14ac:dyDescent="0.45">
      <c r="A30" s="118" t="s">
        <v>205</v>
      </c>
      <c r="B30" s="119" t="s">
        <v>196</v>
      </c>
      <c r="C30" s="69" t="s">
        <v>76</v>
      </c>
      <c r="D30" s="69"/>
      <c r="E30" s="6"/>
      <c r="F30" s="7"/>
      <c r="G30" s="204"/>
      <c r="H30" s="9"/>
      <c r="I30" s="16"/>
      <c r="J30" s="8"/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ht="15.9" thickBot="1" x14ac:dyDescent="0.45">
      <c r="A31" s="71" t="s">
        <v>231</v>
      </c>
      <c r="B31" s="72" t="s">
        <v>218</v>
      </c>
      <c r="C31" s="10" t="s">
        <v>173</v>
      </c>
      <c r="D31" s="10"/>
      <c r="E31" s="9"/>
      <c r="F31" s="7"/>
      <c r="G31" s="204"/>
      <c r="H31" s="9" t="s">
        <v>230</v>
      </c>
      <c r="I31" s="16"/>
      <c r="J31" s="8"/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ht="15.9" thickBot="1" x14ac:dyDescent="0.45">
      <c r="A32" s="71" t="s">
        <v>106</v>
      </c>
      <c r="B32" s="72" t="s">
        <v>250</v>
      </c>
      <c r="C32" s="75" t="s">
        <v>173</v>
      </c>
      <c r="D32" s="75"/>
      <c r="E32" s="76"/>
      <c r="F32" s="77"/>
      <c r="G32" s="204" t="s">
        <v>185</v>
      </c>
      <c r="H32" s="76"/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ht="15.9" thickBot="1" x14ac:dyDescent="0.45">
      <c r="A33" s="71" t="s">
        <v>137</v>
      </c>
      <c r="B33" s="72" t="s">
        <v>138</v>
      </c>
      <c r="C33" s="75" t="s">
        <v>173</v>
      </c>
      <c r="D33" s="75"/>
      <c r="E33" s="76"/>
      <c r="F33" s="77"/>
      <c r="G33" s="204"/>
      <c r="H33" s="76" t="s">
        <v>230</v>
      </c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ht="15.9" thickBot="1" x14ac:dyDescent="0.45">
      <c r="A34" s="71" t="s">
        <v>249</v>
      </c>
      <c r="B34" s="72" t="s">
        <v>248</v>
      </c>
      <c r="C34" s="122" t="s">
        <v>173</v>
      </c>
      <c r="D34" s="75"/>
      <c r="E34" s="76"/>
      <c r="F34" s="77"/>
      <c r="G34" s="204" t="s">
        <v>185</v>
      </c>
      <c r="H34" s="76"/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ht="15.9" thickBot="1" x14ac:dyDescent="0.45">
      <c r="A35" s="71" t="s">
        <v>156</v>
      </c>
      <c r="B35" s="72" t="s">
        <v>84</v>
      </c>
      <c r="C35" s="75" t="s">
        <v>173</v>
      </c>
      <c r="D35" s="75"/>
      <c r="E35" s="76"/>
      <c r="F35" s="77"/>
      <c r="G35" s="204"/>
      <c r="H35" s="76" t="s">
        <v>230</v>
      </c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ht="15.9" thickBot="1" x14ac:dyDescent="0.45">
      <c r="A36" s="71" t="s">
        <v>197</v>
      </c>
      <c r="B36" s="72" t="s">
        <v>198</v>
      </c>
      <c r="C36" s="75" t="s">
        <v>173</v>
      </c>
      <c r="D36" s="75"/>
      <c r="E36" s="76"/>
      <c r="F36" s="77"/>
      <c r="G36" s="204"/>
      <c r="H36" s="76" t="s">
        <v>230</v>
      </c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ht="15.9" thickBot="1" x14ac:dyDescent="0.45">
      <c r="A37" s="53" t="s">
        <v>203</v>
      </c>
      <c r="B37" s="84" t="s">
        <v>204</v>
      </c>
      <c r="C37" s="75" t="s">
        <v>173</v>
      </c>
      <c r="D37" s="75"/>
      <c r="E37" s="76"/>
      <c r="F37" s="77"/>
      <c r="G37" s="204"/>
      <c r="H37" s="76" t="s">
        <v>230</v>
      </c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ht="15.9" thickBot="1" x14ac:dyDescent="0.45">
      <c r="A38" s="70" t="s">
        <v>125</v>
      </c>
      <c r="B38" s="53" t="s">
        <v>98</v>
      </c>
      <c r="C38" s="75" t="s">
        <v>173</v>
      </c>
      <c r="D38" s="75"/>
      <c r="E38" s="76"/>
      <c r="F38" s="77"/>
      <c r="G38" s="204" t="s">
        <v>185</v>
      </c>
      <c r="H38" s="76"/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ht="15.9" thickBot="1" x14ac:dyDescent="0.45">
      <c r="A39" s="70" t="s">
        <v>256</v>
      </c>
      <c r="B39" s="53" t="s">
        <v>223</v>
      </c>
      <c r="C39" s="75" t="s">
        <v>184</v>
      </c>
      <c r="D39" s="75"/>
      <c r="E39" s="76"/>
      <c r="F39" s="77"/>
      <c r="G39" s="204"/>
      <c r="H39" s="76"/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ht="15.9" thickBot="1" x14ac:dyDescent="0.45">
      <c r="A40" s="53" t="s">
        <v>201</v>
      </c>
      <c r="B40" s="84" t="s">
        <v>202</v>
      </c>
      <c r="C40" s="75" t="s">
        <v>173</v>
      </c>
      <c r="D40" s="75"/>
      <c r="E40" s="76"/>
      <c r="F40" s="77"/>
      <c r="G40" s="204"/>
      <c r="H40" s="76" t="s">
        <v>230</v>
      </c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ht="15.9" thickBot="1" x14ac:dyDescent="0.45">
      <c r="A41" s="70" t="s">
        <v>144</v>
      </c>
      <c r="B41" s="53" t="s">
        <v>145</v>
      </c>
      <c r="C41" s="75" t="s">
        <v>76</v>
      </c>
      <c r="D41" s="75"/>
      <c r="E41" s="76"/>
      <c r="F41" s="77"/>
      <c r="G41" s="204"/>
      <c r="H41" s="76"/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ht="15.9" thickBot="1" x14ac:dyDescent="0.45">
      <c r="A42" s="70" t="s">
        <v>227</v>
      </c>
      <c r="B42" s="53" t="s">
        <v>228</v>
      </c>
      <c r="C42" s="75" t="s">
        <v>173</v>
      </c>
      <c r="D42" s="75"/>
      <c r="E42" s="76"/>
      <c r="F42" s="77"/>
      <c r="G42" s="204" t="s">
        <v>185</v>
      </c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ht="15.9" thickBot="1" x14ac:dyDescent="0.45">
      <c r="A43" s="70" t="s">
        <v>229</v>
      </c>
      <c r="B43" s="53" t="s">
        <v>89</v>
      </c>
      <c r="C43" s="75" t="s">
        <v>173</v>
      </c>
      <c r="D43" s="75"/>
      <c r="E43" s="76"/>
      <c r="F43" s="77"/>
      <c r="G43" s="204" t="s">
        <v>185</v>
      </c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ht="15.9" thickBot="1" x14ac:dyDescent="0.45">
      <c r="A44" s="53" t="s">
        <v>190</v>
      </c>
      <c r="B44" s="84" t="s">
        <v>191</v>
      </c>
      <c r="C44" s="122" t="s">
        <v>173</v>
      </c>
      <c r="D44" s="75"/>
      <c r="E44" s="76"/>
      <c r="F44" s="77"/>
      <c r="G44" s="204"/>
      <c r="H44" s="76" t="s">
        <v>230</v>
      </c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ht="15.9" thickBot="1" x14ac:dyDescent="0.45">
      <c r="A45" s="70" t="s">
        <v>186</v>
      </c>
      <c r="B45" s="53" t="s">
        <v>187</v>
      </c>
      <c r="C45" s="75" t="s">
        <v>173</v>
      </c>
      <c r="D45" s="75"/>
      <c r="E45" s="76"/>
      <c r="F45" s="77"/>
      <c r="G45" s="204"/>
      <c r="H45" s="76" t="s">
        <v>230</v>
      </c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ht="15.9" thickBot="1" x14ac:dyDescent="0.45">
      <c r="A46" s="70" t="s">
        <v>221</v>
      </c>
      <c r="B46" s="53" t="s">
        <v>88</v>
      </c>
      <c r="C46" s="81" t="s">
        <v>76</v>
      </c>
      <c r="D46" s="81"/>
      <c r="E46" s="82"/>
      <c r="F46" s="77"/>
      <c r="G46" s="204"/>
      <c r="H46" s="76"/>
      <c r="I46" s="79"/>
      <c r="J46" s="78"/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ht="15.9" thickBot="1" x14ac:dyDescent="0.45">
      <c r="A47" s="47" t="s">
        <v>64</v>
      </c>
      <c r="B47" s="48">
        <f>COUNTIF(A5:A46,"*")</f>
        <v>42</v>
      </c>
      <c r="C47" s="75"/>
      <c r="D47" s="75"/>
      <c r="E47" s="76"/>
      <c r="F47" s="77"/>
      <c r="G47" s="204"/>
      <c r="H47" s="76"/>
      <c r="I47" s="79"/>
      <c r="J47" s="78"/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ht="15.9" thickBot="1" x14ac:dyDescent="0.45">
      <c r="A48" s="204" t="s">
        <v>17</v>
      </c>
      <c r="B48" s="205"/>
      <c r="C48" s="75"/>
      <c r="D48" s="75"/>
      <c r="E48" s="76"/>
      <c r="F48" s="77"/>
      <c r="G48" s="204"/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ht="20.149999999999999" thickBot="1" x14ac:dyDescent="0.45">
      <c r="A49" s="49" t="s">
        <v>16</v>
      </c>
      <c r="B49" s="50">
        <f>COUNTIF(C5:C46, "P")</f>
        <v>34</v>
      </c>
      <c r="C49" s="75"/>
      <c r="D49" s="75"/>
      <c r="E49" s="76"/>
      <c r="F49" s="77"/>
      <c r="G49" s="204"/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ht="20.149999999999999" thickBot="1" x14ac:dyDescent="0.45">
      <c r="A50" s="22" t="s">
        <v>13</v>
      </c>
      <c r="B50" s="24">
        <f>ROUNDUP(B47*(1/2),0)</f>
        <v>21</v>
      </c>
      <c r="C50" s="75"/>
      <c r="D50" s="75"/>
      <c r="E50" s="76"/>
      <c r="F50" s="77"/>
      <c r="G50" s="204"/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ht="20.149999999999999" thickBot="1" x14ac:dyDescent="0.45">
      <c r="A51" s="22" t="s">
        <v>14</v>
      </c>
      <c r="B51" s="24">
        <f>ROUNDDOWN(B49/2,0)+1</f>
        <v>18</v>
      </c>
      <c r="C51" s="75"/>
      <c r="D51" s="75"/>
      <c r="E51" s="76"/>
      <c r="F51" s="77"/>
      <c r="G51" s="204"/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20.149999999999999" thickBot="1" x14ac:dyDescent="0.45">
      <c r="A52" s="35" t="s">
        <v>15</v>
      </c>
      <c r="B52" s="36">
        <f>ROUNDUP(B49*2/3,0)</f>
        <v>23</v>
      </c>
      <c r="C52" s="122"/>
      <c r="D52" s="75"/>
      <c r="E52" s="76"/>
      <c r="F52" s="77"/>
      <c r="G52" s="204"/>
      <c r="H52" s="76"/>
      <c r="I52" s="79"/>
      <c r="J52" s="78"/>
      <c r="K52" s="76"/>
      <c r="L52" s="77"/>
      <c r="M52" s="75"/>
      <c r="N52" s="76"/>
      <c r="O52" s="79"/>
      <c r="P52" s="78"/>
      <c r="Q52" s="76"/>
      <c r="R52" s="77"/>
      <c r="S52" s="75"/>
      <c r="T52" s="76"/>
      <c r="U52" s="77"/>
    </row>
    <row r="53" spans="1:21" ht="20.149999999999999" thickBot="1" x14ac:dyDescent="0.45">
      <c r="A53" s="35" t="s">
        <v>67</v>
      </c>
      <c r="B53" s="36">
        <f>ROUNDUP(B47*2/3,0)</f>
        <v>28</v>
      </c>
      <c r="C53" s="75"/>
      <c r="D53" s="75"/>
      <c r="E53" s="76"/>
      <c r="F53" s="77"/>
      <c r="G53" s="204"/>
      <c r="H53" s="76"/>
      <c r="I53" s="79"/>
      <c r="J53" s="78"/>
      <c r="K53" s="76"/>
      <c r="L53" s="77"/>
      <c r="M53" s="75"/>
      <c r="N53" s="76"/>
      <c r="O53" s="79"/>
      <c r="P53" s="78"/>
      <c r="Q53" s="76"/>
      <c r="R53" s="77"/>
      <c r="S53" s="75"/>
      <c r="T53" s="76"/>
      <c r="U53" s="77"/>
    </row>
    <row r="54" spans="1:21" ht="15.9" thickBot="1" x14ac:dyDescent="0.45">
      <c r="A54" s="37" t="s">
        <v>26</v>
      </c>
      <c r="B54" s="202">
        <f>ROUNDUP(B49*0.25,0)</f>
        <v>9</v>
      </c>
      <c r="C54" s="81"/>
      <c r="D54" s="81"/>
      <c r="E54" s="82"/>
      <c r="F54" s="77"/>
      <c r="G54" s="204"/>
      <c r="H54" s="76"/>
      <c r="I54" s="79"/>
      <c r="J54" s="78"/>
      <c r="K54" s="76"/>
      <c r="L54" s="77"/>
      <c r="M54" s="75"/>
      <c r="N54" s="76"/>
      <c r="O54" s="79"/>
      <c r="P54" s="78"/>
      <c r="Q54" s="76"/>
      <c r="R54" s="77"/>
      <c r="S54" s="75"/>
      <c r="T54" s="76"/>
      <c r="U54" s="77"/>
    </row>
    <row r="55" spans="1:21" ht="15.9" thickBot="1" x14ac:dyDescent="0.45">
      <c r="A55" s="40" t="s">
        <v>119</v>
      </c>
      <c r="B55" s="86">
        <f>ROUNDUP(B47*1/3,0)</f>
        <v>14</v>
      </c>
      <c r="C55" s="64"/>
      <c r="D55" s="64"/>
      <c r="E55" s="61"/>
      <c r="F55" s="62"/>
      <c r="G55" s="204"/>
      <c r="H55" s="61"/>
      <c r="I55" s="63"/>
      <c r="J55" s="60"/>
      <c r="K55" s="61"/>
      <c r="L55" s="62"/>
      <c r="M55" s="64"/>
      <c r="N55" s="61"/>
      <c r="O55" s="63"/>
      <c r="P55" s="60"/>
      <c r="Q55" s="61"/>
      <c r="R55" s="62"/>
      <c r="S55" s="64"/>
      <c r="T55" s="61"/>
      <c r="U55" s="62"/>
    </row>
    <row r="56" spans="1:21" ht="15.45" x14ac:dyDescent="0.4">
      <c r="A56" s="40" t="s">
        <v>62</v>
      </c>
      <c r="B56" s="45">
        <f>COUNTIF(C5:C55,"E")</f>
        <v>7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</row>
    <row r="57" spans="1:21" ht="15.9" thickBot="1" x14ac:dyDescent="0.45">
      <c r="A57" s="41" t="s">
        <v>63</v>
      </c>
      <c r="B57" s="43">
        <f>COUNTIF(C5:C55,"U")</f>
        <v>1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1"/>
    </row>
    <row r="58" spans="1:21" ht="15.9" thickBot="1" x14ac:dyDescent="0.45">
      <c r="A58" s="4"/>
      <c r="B58" s="4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1"/>
    </row>
    <row r="59" spans="1:21" ht="15.9" thickBot="1" x14ac:dyDescent="0.45">
      <c r="A59" s="4"/>
      <c r="B59" s="4"/>
      <c r="C59" s="48">
        <f>COUNTIF(A5:A36,"*")</f>
        <v>32</v>
      </c>
      <c r="D59" s="48">
        <f>COUNTIF(D5:D55,"P")</f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9" thickBot="1" x14ac:dyDescent="0.45">
      <c r="A60" s="1"/>
      <c r="B60" s="4"/>
      <c r="C60" s="205"/>
      <c r="D60" s="205"/>
      <c r="E60" s="206"/>
      <c r="F60" s="228" t="s">
        <v>18</v>
      </c>
      <c r="G60" s="226"/>
      <c r="H60" s="227"/>
      <c r="I60" s="228" t="s">
        <v>22</v>
      </c>
      <c r="J60" s="226"/>
      <c r="K60" s="227"/>
      <c r="L60" s="228" t="s">
        <v>23</v>
      </c>
      <c r="M60" s="226"/>
      <c r="N60" s="227"/>
      <c r="O60" s="228" t="s">
        <v>24</v>
      </c>
      <c r="P60" s="226"/>
      <c r="Q60" s="227"/>
      <c r="R60" s="228" t="s">
        <v>25</v>
      </c>
      <c r="S60" s="226"/>
      <c r="T60" s="227"/>
      <c r="U60" s="1"/>
    </row>
    <row r="61" spans="1:21" ht="19.75" x14ac:dyDescent="0.4">
      <c r="C61" s="50">
        <f>COUNTIF(D5:D55,"P")</f>
        <v>0</v>
      </c>
      <c r="D61" s="50">
        <f>COUNTIF(E5:E55,"*")</f>
        <v>0</v>
      </c>
      <c r="E61" s="51">
        <f>COUNTIF(F5:F55,"*")</f>
        <v>0</v>
      </c>
      <c r="F61" s="217" t="s">
        <v>0</v>
      </c>
      <c r="G61" s="218"/>
      <c r="H61" s="26">
        <f>COUNTIF(G5:G55,"*")</f>
        <v>17</v>
      </c>
      <c r="I61" s="219" t="s">
        <v>0</v>
      </c>
      <c r="J61" s="218"/>
      <c r="K61" s="26">
        <f>COUNTIF(J5:J55,"*")</f>
        <v>0</v>
      </c>
      <c r="L61" s="219" t="s">
        <v>0</v>
      </c>
      <c r="M61" s="218"/>
      <c r="N61" s="26">
        <f>COUNTIF(M5:M55,"*")</f>
        <v>1</v>
      </c>
      <c r="O61" s="219" t="s">
        <v>0</v>
      </c>
      <c r="P61" s="218"/>
      <c r="Q61" s="26">
        <f>COUNTIF(P5:P55,"*")</f>
        <v>0</v>
      </c>
      <c r="R61" s="219" t="s">
        <v>0</v>
      </c>
      <c r="S61" s="218"/>
      <c r="T61" s="26">
        <f>COUNTIF(S5:S55,"*")</f>
        <v>0</v>
      </c>
      <c r="U61" s="1"/>
    </row>
    <row r="62" spans="1:21" ht="19.75" x14ac:dyDescent="0.4">
      <c r="C62" s="24">
        <f>ROUNDUP(B47*(1/2),0)</f>
        <v>21</v>
      </c>
      <c r="D62" s="24">
        <f t="shared" ref="D62:E62" si="0">ROUNDUP(D61*(1/3),0)</f>
        <v>0</v>
      </c>
      <c r="E62" s="38">
        <f t="shared" si="0"/>
        <v>0</v>
      </c>
      <c r="F62" s="220" t="s">
        <v>1</v>
      </c>
      <c r="G62" s="221"/>
      <c r="H62" s="27">
        <f>COUNTIF(H5:H55,"*")</f>
        <v>17</v>
      </c>
      <c r="I62" s="222" t="s">
        <v>1</v>
      </c>
      <c r="J62" s="221"/>
      <c r="K62" s="27">
        <f>COUNTIF(K5:K55,"*")</f>
        <v>0</v>
      </c>
      <c r="L62" s="222" t="s">
        <v>1</v>
      </c>
      <c r="M62" s="221"/>
      <c r="N62" s="27">
        <f>COUNTIF(N5:N55,"*")</f>
        <v>0</v>
      </c>
      <c r="O62" s="222" t="s">
        <v>1</v>
      </c>
      <c r="P62" s="221"/>
      <c r="Q62" s="27">
        <f>COUNTIF(Q5:Q55,"*")</f>
        <v>0</v>
      </c>
      <c r="R62" s="222" t="s">
        <v>1</v>
      </c>
      <c r="S62" s="221"/>
      <c r="T62" s="27">
        <f>COUNTIF(T5:T55,"*")</f>
        <v>0</v>
      </c>
      <c r="U62" s="1"/>
    </row>
    <row r="63" spans="1:21" ht="20.149999999999999" thickBot="1" x14ac:dyDescent="0.45">
      <c r="C63" s="24">
        <f>ROUNDDOWN(C61/2,0)+1</f>
        <v>1</v>
      </c>
      <c r="D63" s="24">
        <f>ROUNDDOWN(D61/2,0)+1</f>
        <v>1</v>
      </c>
      <c r="E63" s="38">
        <f t="shared" ref="E63" si="1">ROUNDDOWN(E61/2,0)+1</f>
        <v>1</v>
      </c>
      <c r="F63" s="212" t="s">
        <v>2</v>
      </c>
      <c r="G63" s="213"/>
      <c r="H63" s="28">
        <f>COUNTIF(I5:I55,"*")</f>
        <v>0</v>
      </c>
      <c r="I63" s="214" t="s">
        <v>2</v>
      </c>
      <c r="J63" s="213"/>
      <c r="K63" s="28">
        <f>COUNTIF(L5:L55,"*")</f>
        <v>0</v>
      </c>
      <c r="L63" s="214" t="s">
        <v>2</v>
      </c>
      <c r="M63" s="213"/>
      <c r="N63" s="28">
        <f>COUNTIF(O5:O55,"*")</f>
        <v>0</v>
      </c>
      <c r="O63" s="214" t="s">
        <v>2</v>
      </c>
      <c r="P63" s="213"/>
      <c r="Q63" s="28">
        <f>COUNTIF(R5:R55,"*")</f>
        <v>0</v>
      </c>
      <c r="R63" s="214" t="s">
        <v>2</v>
      </c>
      <c r="S63" s="213"/>
      <c r="T63" s="28">
        <f>COUNTIF(U5:U55,"*")</f>
        <v>0</v>
      </c>
      <c r="U63" s="1"/>
    </row>
    <row r="64" spans="1:21" ht="20.149999999999999" thickBot="1" x14ac:dyDescent="0.45">
      <c r="C64" s="36">
        <f t="shared" ref="C64:E64" si="2">ROUNDUP(C61*2/3,0)</f>
        <v>0</v>
      </c>
      <c r="D64" s="36">
        <f t="shared" si="2"/>
        <v>0</v>
      </c>
      <c r="E64" s="83">
        <f t="shared" si="2"/>
        <v>0</v>
      </c>
      <c r="F64" s="215" t="s">
        <v>19</v>
      </c>
      <c r="G64" s="216"/>
      <c r="H64" s="29" t="str">
        <f>IF(H61&gt;H62,"PASS","FAIL")</f>
        <v>FAIL</v>
      </c>
      <c r="I64" s="215" t="s">
        <v>19</v>
      </c>
      <c r="J64" s="216"/>
      <c r="K64" s="29" t="str">
        <f>IF(K61&gt;K62,"PASS","FAIL")</f>
        <v>FAIL</v>
      </c>
      <c r="L64" s="215" t="s">
        <v>19</v>
      </c>
      <c r="M64" s="216"/>
      <c r="N64" s="29" t="str">
        <f>IF(N61&gt;N62,"PASS","FAIL")</f>
        <v>PASS</v>
      </c>
      <c r="O64" s="215" t="s">
        <v>19</v>
      </c>
      <c r="P64" s="216"/>
      <c r="Q64" s="29" t="str">
        <f>IF(Q61&gt;Q62,"PASS","FAIL")</f>
        <v>FAIL</v>
      </c>
      <c r="R64" s="215" t="s">
        <v>19</v>
      </c>
      <c r="S64" s="216"/>
      <c r="T64" s="29" t="str">
        <f>IF(T61&gt;T62,"PASS","FAIL")</f>
        <v>FAIL</v>
      </c>
      <c r="U64" s="1"/>
    </row>
    <row r="65" spans="3:21" ht="20.149999999999999" thickBot="1" x14ac:dyDescent="0.45">
      <c r="C65" s="36">
        <f>ROUNDUP(C59*2/3,0)</f>
        <v>22</v>
      </c>
      <c r="D65" s="36">
        <f t="shared" ref="D65:E65" si="3">ROUNDUP(D59*2/3,0)</f>
        <v>0</v>
      </c>
      <c r="E65" s="83">
        <f t="shared" si="3"/>
        <v>0</v>
      </c>
      <c r="F65" s="223" t="s">
        <v>21</v>
      </c>
      <c r="G65" s="224"/>
      <c r="H65" s="225"/>
      <c r="I65" s="223" t="s">
        <v>21</v>
      </c>
      <c r="J65" s="224"/>
      <c r="K65" s="225"/>
      <c r="L65" s="223" t="s">
        <v>21</v>
      </c>
      <c r="M65" s="224"/>
      <c r="N65" s="225"/>
      <c r="O65" s="223" t="s">
        <v>21</v>
      </c>
      <c r="P65" s="224"/>
      <c r="Q65" s="225"/>
      <c r="R65" s="223" t="s">
        <v>21</v>
      </c>
      <c r="S65" s="224"/>
      <c r="T65" s="225"/>
      <c r="U65" s="1"/>
    </row>
    <row r="66" spans="3:21" ht="15.9" thickBot="1" x14ac:dyDescent="0.45">
      <c r="C66" s="202">
        <f t="shared" ref="C66:E67" si="4">ROUNDUP(C61*0.25,0)</f>
        <v>0</v>
      </c>
      <c r="D66" s="202">
        <f t="shared" si="4"/>
        <v>0</v>
      </c>
      <c r="E66" s="203">
        <f t="shared" si="4"/>
        <v>0</v>
      </c>
      <c r="F66" s="226" t="s">
        <v>20</v>
      </c>
      <c r="G66" s="226"/>
      <c r="H66" s="227"/>
      <c r="I66" s="228" t="s">
        <v>20</v>
      </c>
      <c r="J66" s="226"/>
      <c r="K66" s="227"/>
      <c r="L66" s="228" t="s">
        <v>20</v>
      </c>
      <c r="M66" s="226"/>
      <c r="N66" s="227"/>
      <c r="O66" s="228" t="s">
        <v>20</v>
      </c>
      <c r="P66" s="226"/>
      <c r="Q66" s="227"/>
      <c r="R66" s="228" t="s">
        <v>20</v>
      </c>
      <c r="S66" s="226"/>
      <c r="T66" s="227"/>
      <c r="U66" s="1"/>
    </row>
    <row r="67" spans="3:21" ht="15.45" x14ac:dyDescent="0.4">
      <c r="C67" s="86">
        <f t="shared" si="4"/>
        <v>6</v>
      </c>
      <c r="D67" s="86">
        <f t="shared" si="4"/>
        <v>0</v>
      </c>
      <c r="E67" s="87">
        <f t="shared" si="4"/>
        <v>0</v>
      </c>
      <c r="F67" s="217" t="s">
        <v>0</v>
      </c>
      <c r="G67" s="218"/>
      <c r="H67" s="26">
        <f>COUNTIF(G5:G55,"*")</f>
        <v>17</v>
      </c>
      <c r="I67" s="219" t="s">
        <v>0</v>
      </c>
      <c r="J67" s="218"/>
      <c r="K67" s="26">
        <f>COUNTIF(J5:J55,"*")</f>
        <v>0</v>
      </c>
      <c r="L67" s="219" t="s">
        <v>0</v>
      </c>
      <c r="M67" s="218"/>
      <c r="N67" s="26">
        <f>COUNTIF(M5:M55,"*")</f>
        <v>1</v>
      </c>
      <c r="O67" s="219" t="s">
        <v>0</v>
      </c>
      <c r="P67" s="218"/>
      <c r="Q67" s="26">
        <f>COUNTIF(P5:P55,"*")</f>
        <v>0</v>
      </c>
      <c r="R67" s="219" t="s">
        <v>0</v>
      </c>
      <c r="S67" s="218"/>
      <c r="T67" s="26">
        <f>COUNTIF(S5:S55,"*")</f>
        <v>0</v>
      </c>
      <c r="U67" s="1"/>
    </row>
    <row r="68" spans="3:21" ht="15.45" x14ac:dyDescent="0.4">
      <c r="C68" s="45">
        <f>COUNTIF(D5:D58,"E")</f>
        <v>0</v>
      </c>
      <c r="D68" s="45">
        <f>COUNTIF(E5:E58,"E")</f>
        <v>0</v>
      </c>
      <c r="E68" s="44">
        <f>COUNTIF(F5:F58,"E")</f>
        <v>0</v>
      </c>
      <c r="F68" s="220" t="s">
        <v>1</v>
      </c>
      <c r="G68" s="221"/>
      <c r="H68" s="27">
        <f>COUNTIF(H5:H55,"*")</f>
        <v>17</v>
      </c>
      <c r="I68" s="222" t="s">
        <v>1</v>
      </c>
      <c r="J68" s="221"/>
      <c r="K68" s="27">
        <f>COUNTIF(K5:K55,"*")</f>
        <v>0</v>
      </c>
      <c r="L68" s="222" t="s">
        <v>1</v>
      </c>
      <c r="M68" s="221"/>
      <c r="N68" s="27">
        <f>COUNTIF(N5:N55,"*")</f>
        <v>0</v>
      </c>
      <c r="O68" s="222" t="s">
        <v>1</v>
      </c>
      <c r="P68" s="221"/>
      <c r="Q68" s="27">
        <f>COUNTIF(Q5:Q55,"*")</f>
        <v>0</v>
      </c>
      <c r="R68" s="222" t="s">
        <v>1</v>
      </c>
      <c r="S68" s="221"/>
      <c r="T68" s="27">
        <f>COUNTIF(T5:T55,"*")</f>
        <v>0</v>
      </c>
      <c r="U68" s="1"/>
    </row>
    <row r="69" spans="3:21" ht="15.9" thickBot="1" x14ac:dyDescent="0.45">
      <c r="C69" s="43">
        <f>COUNTIF(D5:D59,"U")</f>
        <v>0</v>
      </c>
      <c r="D69" s="43">
        <f>COUNTIF(E5:E59,"U")</f>
        <v>0</v>
      </c>
      <c r="E69" s="42">
        <f>COUNTIF(F5:F59,"U")</f>
        <v>0</v>
      </c>
      <c r="F69" s="212" t="s">
        <v>2</v>
      </c>
      <c r="G69" s="213"/>
      <c r="H69" s="28">
        <f>COUNTIF(I5:I55,"*")</f>
        <v>0</v>
      </c>
      <c r="I69" s="214" t="s">
        <v>2</v>
      </c>
      <c r="J69" s="213"/>
      <c r="K69" s="28">
        <f>COUNTIF(L5:L55,"*")</f>
        <v>0</v>
      </c>
      <c r="L69" s="214" t="s">
        <v>2</v>
      </c>
      <c r="M69" s="213"/>
      <c r="N69" s="28">
        <f>COUNTIF(O5:O55,"*")</f>
        <v>0</v>
      </c>
      <c r="O69" s="214" t="s">
        <v>2</v>
      </c>
      <c r="P69" s="213"/>
      <c r="Q69" s="28">
        <f>COUNTIF(R5:R55,"*")</f>
        <v>0</v>
      </c>
      <c r="R69" s="214" t="s">
        <v>2</v>
      </c>
      <c r="S69" s="213"/>
      <c r="T69" s="28">
        <f>COUNTIF(U5:U55,"*")</f>
        <v>0</v>
      </c>
      <c r="U69" s="1"/>
    </row>
    <row r="70" spans="3:21" ht="15.9" thickBot="1" x14ac:dyDescent="0.45">
      <c r="C70" s="4"/>
      <c r="D70" s="4"/>
      <c r="E70" s="1"/>
      <c r="F70" s="215" t="s">
        <v>19</v>
      </c>
      <c r="G70" s="216"/>
      <c r="H70" s="29" t="str">
        <f>IF(H67&gt;=((H67+H68)*(2/3)),"PASS","FAIL")</f>
        <v>FAIL</v>
      </c>
      <c r="I70" s="215" t="s">
        <v>19</v>
      </c>
      <c r="J70" s="216"/>
      <c r="K70" s="29" t="str">
        <f>IF(K67&gt;=((K67+K68)*(2/3)),"PASS","FAIL")</f>
        <v>PASS</v>
      </c>
      <c r="L70" s="215" t="s">
        <v>19</v>
      </c>
      <c r="M70" s="216"/>
      <c r="N70" s="29" t="str">
        <f>IF(N67&gt;=((N67+N68)*(2/3)),"PASS","FAIL")</f>
        <v>PASS</v>
      </c>
      <c r="O70" s="215" t="s">
        <v>19</v>
      </c>
      <c r="P70" s="216"/>
      <c r="Q70" s="29" t="str">
        <f>IF(Q67&gt;=((Q67+Q68)*(2/3)),"PASS","FAIL")</f>
        <v>PASS</v>
      </c>
      <c r="R70" s="215" t="s">
        <v>19</v>
      </c>
      <c r="S70" s="216"/>
      <c r="T70" s="29" t="str">
        <f>IF(T67&gt;=((T67+T68)*(2/3)),"PASS","FAIL")</f>
        <v>PASS</v>
      </c>
      <c r="U70" s="1"/>
    </row>
    <row r="71" spans="3:21" x14ac:dyDescent="0.4">
      <c r="H71">
        <v>18</v>
      </c>
    </row>
  </sheetData>
  <mergeCells count="64">
    <mergeCell ref="F69:G69"/>
    <mergeCell ref="I69:J69"/>
    <mergeCell ref="L69:M69"/>
    <mergeCell ref="O69:P69"/>
    <mergeCell ref="R69:S69"/>
    <mergeCell ref="F70:G70"/>
    <mergeCell ref="I70:J70"/>
    <mergeCell ref="L70:M70"/>
    <mergeCell ref="O70:P70"/>
    <mergeCell ref="R70:S70"/>
    <mergeCell ref="F67:G67"/>
    <mergeCell ref="I67:J67"/>
    <mergeCell ref="L67:M67"/>
    <mergeCell ref="O67:P67"/>
    <mergeCell ref="R67:S67"/>
    <mergeCell ref="F68:G68"/>
    <mergeCell ref="I68:J68"/>
    <mergeCell ref="L68:M68"/>
    <mergeCell ref="O68:P68"/>
    <mergeCell ref="R68:S68"/>
    <mergeCell ref="F65:H65"/>
    <mergeCell ref="I65:K65"/>
    <mergeCell ref="L65:N65"/>
    <mergeCell ref="O65:Q65"/>
    <mergeCell ref="R65:T65"/>
    <mergeCell ref="F66:H66"/>
    <mergeCell ref="I66:K66"/>
    <mergeCell ref="L66:N66"/>
    <mergeCell ref="O66:Q66"/>
    <mergeCell ref="R66:T66"/>
    <mergeCell ref="F63:G63"/>
    <mergeCell ref="I63:J63"/>
    <mergeCell ref="L63:M63"/>
    <mergeCell ref="O63:P63"/>
    <mergeCell ref="R63:S63"/>
    <mergeCell ref="F64:G64"/>
    <mergeCell ref="I64:J64"/>
    <mergeCell ref="L64:M64"/>
    <mergeCell ref="O64:P64"/>
    <mergeCell ref="R64:S64"/>
    <mergeCell ref="F61:G61"/>
    <mergeCell ref="I61:J61"/>
    <mergeCell ref="L61:M61"/>
    <mergeCell ref="O61:P61"/>
    <mergeCell ref="R61:S61"/>
    <mergeCell ref="F62:G62"/>
    <mergeCell ref="I62:J62"/>
    <mergeCell ref="L62:M62"/>
    <mergeCell ref="O62:P62"/>
    <mergeCell ref="R62:S62"/>
    <mergeCell ref="R60:T60"/>
    <mergeCell ref="B1:L1"/>
    <mergeCell ref="C2:F3"/>
    <mergeCell ref="G2:U2"/>
    <mergeCell ref="G3:I3"/>
    <mergeCell ref="J3:L3"/>
    <mergeCell ref="M3:O3"/>
    <mergeCell ref="P3:R3"/>
    <mergeCell ref="S3:U3"/>
    <mergeCell ref="A4:B4"/>
    <mergeCell ref="F60:H60"/>
    <mergeCell ref="I60:K60"/>
    <mergeCell ref="L60:N60"/>
    <mergeCell ref="O60:Q60"/>
  </mergeCells>
  <conditionalFormatting sqref="I5">
    <cfRule type="expression" dxfId="28" priority="1">
      <formula>"if(E6=""PV"",IF(H6=""*""),1,0)"</formula>
    </cfRule>
  </conditionalFormatting>
  <pageMargins left="0" right="0" top="0.75" bottom="0" header="0.3" footer="0.3"/>
  <pageSetup scale="5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opLeftCell="A4" zoomScaleNormal="150" zoomScalePageLayoutView="150" workbookViewId="0">
      <selection activeCell="C4" sqref="C4"/>
    </sheetView>
  </sheetViews>
  <sheetFormatPr defaultColWidth="8.84375" defaultRowHeight="15.45" x14ac:dyDescent="0.4"/>
  <cols>
    <col min="1" max="1" width="27.15234375" style="1" customWidth="1"/>
    <col min="2" max="2" width="11.69140625" style="4" customWidth="1"/>
    <col min="3" max="5" width="6.69140625" style="4" customWidth="1"/>
    <col min="6" max="8" width="6.69140625" style="1" customWidth="1"/>
    <col min="9" max="9" width="7.84375" style="1" customWidth="1"/>
    <col min="10" max="11" width="6.69140625" style="1" customWidth="1"/>
    <col min="12" max="12" width="7.84375" style="1" customWidth="1"/>
    <col min="13" max="14" width="6.69140625" style="1" customWidth="1"/>
    <col min="15" max="15" width="7.84375" style="1" customWidth="1"/>
    <col min="16" max="17" width="6.69140625" style="1" customWidth="1"/>
    <col min="18" max="18" width="7.84375" style="1" customWidth="1"/>
    <col min="19" max="20" width="6.69140625" style="1" customWidth="1"/>
    <col min="21" max="21" width="7.84375" style="1" customWidth="1"/>
    <col min="22" max="22" width="8.84375" style="1"/>
    <col min="23" max="23" width="14.15234375" style="1" bestFit="1" customWidth="1"/>
    <col min="24" max="24" width="13.69140625" style="1" customWidth="1"/>
    <col min="25" max="16384" width="8.84375" style="1"/>
  </cols>
  <sheetData>
    <row r="1" spans="1:24" ht="22.75" thickBot="1" x14ac:dyDescent="0.55000000000000004"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1:24" ht="32.049999999999997" customHeight="1" thickBot="1" x14ac:dyDescent="0.5"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  <c r="W2" s="65" t="s">
        <v>73</v>
      </c>
      <c r="X2" s="66">
        <v>43012</v>
      </c>
    </row>
    <row r="3" spans="1:24" ht="15.9" thickBot="1" x14ac:dyDescent="0.45">
      <c r="B3" s="2"/>
      <c r="C3" s="233"/>
      <c r="D3" s="234"/>
      <c r="E3" s="234"/>
      <c r="F3" s="235"/>
      <c r="G3" s="239" t="s">
        <v>167</v>
      </c>
      <c r="H3" s="239"/>
      <c r="I3" s="239"/>
      <c r="J3" s="239" t="s">
        <v>168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3" t="s">
        <v>70</v>
      </c>
      <c r="X3" s="80">
        <v>0.27430555555555552</v>
      </c>
    </row>
    <row r="4" spans="1:24" s="3" customFormat="1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115" t="s">
        <v>0</v>
      </c>
      <c r="H4" s="116" t="s">
        <v>1</v>
      </c>
      <c r="I4" s="20" t="s">
        <v>2</v>
      </c>
      <c r="J4" s="115" t="s">
        <v>0</v>
      </c>
      <c r="K4" s="116" t="s">
        <v>1</v>
      </c>
      <c r="L4" s="20" t="s">
        <v>2</v>
      </c>
      <c r="M4" s="115" t="s">
        <v>0</v>
      </c>
      <c r="N4" s="116" t="s">
        <v>1</v>
      </c>
      <c r="O4" s="117" t="s">
        <v>2</v>
      </c>
      <c r="P4" s="21" t="s">
        <v>0</v>
      </c>
      <c r="Q4" s="116" t="s">
        <v>1</v>
      </c>
      <c r="R4" s="20" t="s">
        <v>2</v>
      </c>
      <c r="S4" s="115" t="s">
        <v>0</v>
      </c>
      <c r="T4" s="116" t="s">
        <v>1</v>
      </c>
      <c r="U4" s="117" t="s">
        <v>2</v>
      </c>
      <c r="W4" s="3" t="s">
        <v>71</v>
      </c>
      <c r="X4" s="80"/>
    </row>
    <row r="5" spans="1:24" x14ac:dyDescent="0.4">
      <c r="A5" s="71" t="s">
        <v>146</v>
      </c>
      <c r="B5" s="72" t="s">
        <v>147</v>
      </c>
      <c r="C5" s="68" t="s">
        <v>173</v>
      </c>
      <c r="D5" s="68"/>
      <c r="E5" s="57"/>
      <c r="F5" s="19"/>
      <c r="G5" s="17"/>
      <c r="H5" s="18"/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  <c r="W5" s="3" t="s">
        <v>72</v>
      </c>
      <c r="X5" s="80"/>
    </row>
    <row r="6" spans="1:24" x14ac:dyDescent="0.4">
      <c r="A6" s="71" t="s">
        <v>222</v>
      </c>
      <c r="B6" s="72" t="s">
        <v>223</v>
      </c>
      <c r="C6" s="69" t="s">
        <v>173</v>
      </c>
      <c r="D6" s="69"/>
      <c r="E6" s="6"/>
      <c r="F6" s="7"/>
      <c r="G6" s="8"/>
      <c r="H6" s="9"/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  <c r="W6" s="3" t="s">
        <v>69</v>
      </c>
      <c r="X6" s="85">
        <v>0.36249999999999999</v>
      </c>
    </row>
    <row r="7" spans="1:24" x14ac:dyDescent="0.4">
      <c r="A7" s="71" t="s">
        <v>215</v>
      </c>
      <c r="B7" s="72" t="s">
        <v>216</v>
      </c>
      <c r="C7" s="69" t="s">
        <v>173</v>
      </c>
      <c r="D7" s="69"/>
      <c r="E7" s="6"/>
      <c r="F7" s="7"/>
      <c r="G7" s="8"/>
      <c r="H7" s="9"/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x14ac:dyDescent="0.4">
      <c r="A8" s="71" t="s">
        <v>178</v>
      </c>
      <c r="B8" s="72" t="s">
        <v>179</v>
      </c>
      <c r="C8" s="10" t="s">
        <v>173</v>
      </c>
      <c r="D8" s="10"/>
      <c r="E8" s="9"/>
      <c r="F8" s="7"/>
      <c r="G8" s="8"/>
      <c r="H8" s="9"/>
      <c r="I8" s="16"/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x14ac:dyDescent="0.4">
      <c r="A9" s="71" t="s">
        <v>155</v>
      </c>
      <c r="B9" s="72" t="s">
        <v>92</v>
      </c>
      <c r="C9" s="69" t="s">
        <v>173</v>
      </c>
      <c r="D9" s="69"/>
      <c r="E9" s="6"/>
      <c r="F9" s="7"/>
      <c r="G9" s="8"/>
      <c r="H9" s="9"/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4" x14ac:dyDescent="0.4">
      <c r="A10" s="71" t="s">
        <v>212</v>
      </c>
      <c r="B10" s="72" t="s">
        <v>213</v>
      </c>
      <c r="C10" s="69" t="s">
        <v>173</v>
      </c>
      <c r="D10" s="69"/>
      <c r="E10" s="6"/>
      <c r="F10" s="7"/>
      <c r="G10" s="8"/>
      <c r="H10" s="9"/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x14ac:dyDescent="0.4">
      <c r="A11" s="71" t="s">
        <v>210</v>
      </c>
      <c r="B11" s="72" t="s">
        <v>211</v>
      </c>
      <c r="C11" s="69" t="s">
        <v>173</v>
      </c>
      <c r="D11" s="69"/>
      <c r="E11" s="6"/>
      <c r="F11" s="7"/>
      <c r="G11" s="8"/>
      <c r="H11" s="9"/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x14ac:dyDescent="0.4">
      <c r="A12" s="71" t="s">
        <v>148</v>
      </c>
      <c r="B12" s="72" t="s">
        <v>149</v>
      </c>
      <c r="C12" s="69" t="s">
        <v>173</v>
      </c>
      <c r="D12" s="69"/>
      <c r="E12" s="6"/>
      <c r="F12" s="7"/>
      <c r="G12" s="8"/>
      <c r="H12" s="9"/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x14ac:dyDescent="0.4">
      <c r="A13" s="71" t="s">
        <v>158</v>
      </c>
      <c r="B13" s="72" t="s">
        <v>159</v>
      </c>
      <c r="C13" s="69" t="s">
        <v>173</v>
      </c>
      <c r="D13" s="69"/>
      <c r="E13" s="6"/>
      <c r="F13" s="7"/>
      <c r="G13" s="8"/>
      <c r="H13" s="9"/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x14ac:dyDescent="0.4">
      <c r="A14" s="71" t="s">
        <v>111</v>
      </c>
      <c r="B14" s="72" t="s">
        <v>177</v>
      </c>
      <c r="C14" s="69" t="s">
        <v>173</v>
      </c>
      <c r="D14" s="69"/>
      <c r="E14" s="6"/>
      <c r="F14" s="7"/>
      <c r="G14" s="8"/>
      <c r="H14" s="9"/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x14ac:dyDescent="0.4">
      <c r="A15" s="71" t="s">
        <v>101</v>
      </c>
      <c r="B15" s="72" t="s">
        <v>102</v>
      </c>
      <c r="C15" s="69" t="s">
        <v>173</v>
      </c>
      <c r="D15" s="69"/>
      <c r="E15" s="6"/>
      <c r="F15" s="7"/>
      <c r="G15" s="8"/>
      <c r="H15" s="9"/>
      <c r="I15" s="16"/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x14ac:dyDescent="0.4">
      <c r="A16" s="71" t="s">
        <v>86</v>
      </c>
      <c r="B16" s="72" t="s">
        <v>78</v>
      </c>
      <c r="C16" s="69" t="s">
        <v>173</v>
      </c>
      <c r="D16" s="69"/>
      <c r="E16" s="6"/>
      <c r="F16" s="7"/>
      <c r="G16" s="8"/>
      <c r="H16" s="9"/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x14ac:dyDescent="0.4">
      <c r="A17" s="118" t="s">
        <v>192</v>
      </c>
      <c r="B17" s="119" t="s">
        <v>193</v>
      </c>
      <c r="C17" s="69" t="s">
        <v>173</v>
      </c>
      <c r="D17" s="69"/>
      <c r="E17" s="6"/>
      <c r="F17" s="7"/>
      <c r="G17" s="8"/>
      <c r="H17" s="9"/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x14ac:dyDescent="0.4">
      <c r="A18" s="118" t="s">
        <v>188</v>
      </c>
      <c r="B18" s="119" t="s">
        <v>214</v>
      </c>
      <c r="C18" s="69" t="s">
        <v>173</v>
      </c>
      <c r="D18" s="69"/>
      <c r="E18" s="6"/>
      <c r="F18" s="7"/>
      <c r="G18" s="8"/>
      <c r="H18" s="9"/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x14ac:dyDescent="0.4">
      <c r="A19" s="118" t="s">
        <v>188</v>
      </c>
      <c r="B19" s="119" t="s">
        <v>189</v>
      </c>
      <c r="C19" s="10" t="s">
        <v>173</v>
      </c>
      <c r="D19" s="10"/>
      <c r="E19" s="9"/>
      <c r="F19" s="7"/>
      <c r="G19" s="8"/>
      <c r="H19" s="9"/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x14ac:dyDescent="0.4">
      <c r="A20" s="120" t="s">
        <v>123</v>
      </c>
      <c r="B20" s="121" t="s">
        <v>124</v>
      </c>
      <c r="C20" s="123" t="s">
        <v>184</v>
      </c>
      <c r="D20" s="10"/>
      <c r="E20" s="9"/>
      <c r="F20" s="7"/>
      <c r="G20" s="8"/>
      <c r="H20" s="9"/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x14ac:dyDescent="0.4">
      <c r="A21" s="118" t="s">
        <v>194</v>
      </c>
      <c r="B21" s="119" t="s">
        <v>195</v>
      </c>
      <c r="C21" s="69" t="s">
        <v>173</v>
      </c>
      <c r="D21" s="69"/>
      <c r="E21" s="6"/>
      <c r="F21" s="7"/>
      <c r="G21" s="8"/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x14ac:dyDescent="0.4">
      <c r="A22" s="71" t="s">
        <v>117</v>
      </c>
      <c r="B22" s="72" t="s">
        <v>118</v>
      </c>
      <c r="C22" s="69" t="s">
        <v>173</v>
      </c>
      <c r="D22" s="69"/>
      <c r="E22" s="6"/>
      <c r="F22" s="7"/>
      <c r="G22" s="8"/>
      <c r="H22" s="9"/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x14ac:dyDescent="0.4">
      <c r="A23" s="71" t="s">
        <v>82</v>
      </c>
      <c r="B23" s="72" t="s">
        <v>225</v>
      </c>
      <c r="C23" s="69" t="s">
        <v>173</v>
      </c>
      <c r="D23" s="69"/>
      <c r="E23" s="6"/>
      <c r="F23" s="7"/>
      <c r="G23" s="8"/>
      <c r="H23" s="9"/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x14ac:dyDescent="0.4">
      <c r="A24" s="71" t="s">
        <v>153</v>
      </c>
      <c r="B24" s="72" t="s">
        <v>154</v>
      </c>
      <c r="C24" s="10" t="s">
        <v>173</v>
      </c>
      <c r="D24" s="10"/>
      <c r="E24" s="9"/>
      <c r="F24" s="7"/>
      <c r="G24" s="8"/>
      <c r="H24" s="9"/>
      <c r="I24" s="16"/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x14ac:dyDescent="0.4">
      <c r="A25" s="71" t="s">
        <v>208</v>
      </c>
      <c r="B25" s="72" t="s">
        <v>209</v>
      </c>
      <c r="C25" s="10" t="s">
        <v>173</v>
      </c>
      <c r="D25" s="10"/>
      <c r="E25" s="9"/>
      <c r="F25" s="7"/>
      <c r="G25" s="8"/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x14ac:dyDescent="0.4">
      <c r="A26" s="120" t="s">
        <v>132</v>
      </c>
      <c r="B26" s="121" t="s">
        <v>133</v>
      </c>
      <c r="C26" s="123" t="s">
        <v>184</v>
      </c>
      <c r="D26" s="69"/>
      <c r="E26" s="6"/>
      <c r="F26" s="7"/>
      <c r="G26" s="8"/>
      <c r="H26" s="9"/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x14ac:dyDescent="0.4">
      <c r="A27" s="71" t="s">
        <v>207</v>
      </c>
      <c r="B27" s="72" t="s">
        <v>206</v>
      </c>
      <c r="C27" s="69" t="s">
        <v>173</v>
      </c>
      <c r="D27" s="69"/>
      <c r="E27" s="6"/>
      <c r="F27" s="7"/>
      <c r="G27" s="8"/>
      <c r="H27" s="9"/>
      <c r="I27" s="16"/>
      <c r="J27" s="8"/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x14ac:dyDescent="0.4">
      <c r="A28" s="71" t="s">
        <v>113</v>
      </c>
      <c r="B28" s="72" t="s">
        <v>114</v>
      </c>
      <c r="C28" s="69" t="s">
        <v>173</v>
      </c>
      <c r="D28" s="69"/>
      <c r="E28" s="6"/>
      <c r="F28" s="7"/>
      <c r="G28" s="8"/>
      <c r="H28" s="9"/>
      <c r="I28" s="16"/>
      <c r="J28" s="8"/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x14ac:dyDescent="0.4">
      <c r="A29" s="120" t="s">
        <v>96</v>
      </c>
      <c r="B29" s="121" t="s">
        <v>97</v>
      </c>
      <c r="C29" s="123" t="s">
        <v>184</v>
      </c>
      <c r="D29" s="10"/>
      <c r="E29" s="9"/>
      <c r="F29" s="7"/>
      <c r="G29" s="8"/>
      <c r="H29" s="9"/>
      <c r="I29" s="16"/>
      <c r="J29" s="8"/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x14ac:dyDescent="0.4">
      <c r="A30" s="118" t="s">
        <v>205</v>
      </c>
      <c r="B30" s="119" t="s">
        <v>196</v>
      </c>
      <c r="C30" s="69" t="s">
        <v>76</v>
      </c>
      <c r="D30" s="69"/>
      <c r="E30" s="6"/>
      <c r="F30" s="7"/>
      <c r="G30" s="8"/>
      <c r="H30" s="9"/>
      <c r="I30" s="16"/>
      <c r="J30" s="8"/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x14ac:dyDescent="0.4">
      <c r="A31" s="71" t="s">
        <v>83</v>
      </c>
      <c r="B31" s="72" t="s">
        <v>77</v>
      </c>
      <c r="C31" s="10" t="s">
        <v>76</v>
      </c>
      <c r="D31" s="10"/>
      <c r="E31" s="9"/>
      <c r="F31" s="7"/>
      <c r="G31" s="8"/>
      <c r="H31" s="9"/>
      <c r="I31" s="16"/>
      <c r="J31" s="8"/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x14ac:dyDescent="0.4">
      <c r="A32" s="71" t="s">
        <v>226</v>
      </c>
      <c r="B32" s="72" t="s">
        <v>206</v>
      </c>
      <c r="C32" s="75" t="s">
        <v>173</v>
      </c>
      <c r="D32" s="75"/>
      <c r="E32" s="76"/>
      <c r="F32" s="77"/>
      <c r="G32" s="75"/>
      <c r="H32" s="76"/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x14ac:dyDescent="0.4">
      <c r="A33" s="71" t="s">
        <v>217</v>
      </c>
      <c r="B33" s="72" t="s">
        <v>218</v>
      </c>
      <c r="C33" s="75" t="s">
        <v>173</v>
      </c>
      <c r="D33" s="75"/>
      <c r="E33" s="76"/>
      <c r="F33" s="77"/>
      <c r="G33" s="75"/>
      <c r="H33" s="76"/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x14ac:dyDescent="0.4">
      <c r="A34" s="118" t="s">
        <v>199</v>
      </c>
      <c r="B34" s="119" t="s">
        <v>200</v>
      </c>
      <c r="C34" s="75" t="s">
        <v>173</v>
      </c>
      <c r="D34" s="75"/>
      <c r="E34" s="76"/>
      <c r="F34" s="77"/>
      <c r="G34" s="75"/>
      <c r="H34" s="76"/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x14ac:dyDescent="0.4">
      <c r="A35" s="71" t="s">
        <v>137</v>
      </c>
      <c r="B35" s="72" t="s">
        <v>138</v>
      </c>
      <c r="C35" s="75" t="s">
        <v>173</v>
      </c>
      <c r="D35" s="75"/>
      <c r="E35" s="76"/>
      <c r="F35" s="77"/>
      <c r="G35" s="75"/>
      <c r="H35" s="76"/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x14ac:dyDescent="0.4">
      <c r="A36" s="71" t="s">
        <v>156</v>
      </c>
      <c r="B36" s="72" t="s">
        <v>84</v>
      </c>
      <c r="C36" s="75" t="s">
        <v>173</v>
      </c>
      <c r="D36" s="75"/>
      <c r="E36" s="76"/>
      <c r="F36" s="77"/>
      <c r="G36" s="75"/>
      <c r="H36" s="76"/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x14ac:dyDescent="0.4">
      <c r="A37" s="71" t="s">
        <v>197</v>
      </c>
      <c r="B37" s="72" t="s">
        <v>198</v>
      </c>
      <c r="C37" s="75" t="s">
        <v>173</v>
      </c>
      <c r="D37" s="75"/>
      <c r="E37" s="76"/>
      <c r="F37" s="77"/>
      <c r="G37" s="75"/>
      <c r="H37" s="76"/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x14ac:dyDescent="0.4">
      <c r="A38" s="118" t="s">
        <v>203</v>
      </c>
      <c r="B38" s="119" t="s">
        <v>204</v>
      </c>
      <c r="C38" s="75" t="s">
        <v>173</v>
      </c>
      <c r="D38" s="75"/>
      <c r="E38" s="76"/>
      <c r="F38" s="77"/>
      <c r="G38" s="75"/>
      <c r="H38" s="76"/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x14ac:dyDescent="0.4">
      <c r="A39" s="70" t="s">
        <v>125</v>
      </c>
      <c r="B39" s="53" t="s">
        <v>98</v>
      </c>
      <c r="C39" s="75" t="s">
        <v>173</v>
      </c>
      <c r="D39" s="75"/>
      <c r="E39" s="76"/>
      <c r="F39" s="77"/>
      <c r="G39" s="75"/>
      <c r="H39" s="76"/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x14ac:dyDescent="0.4">
      <c r="A40" s="70" t="s">
        <v>162</v>
      </c>
      <c r="B40" s="53" t="s">
        <v>163</v>
      </c>
      <c r="C40" s="75" t="s">
        <v>173</v>
      </c>
      <c r="D40" s="75"/>
      <c r="E40" s="76"/>
      <c r="F40" s="77"/>
      <c r="G40" s="75"/>
      <c r="H40" s="76"/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x14ac:dyDescent="0.4">
      <c r="A41" s="70" t="s">
        <v>175</v>
      </c>
      <c r="B41" s="53" t="s">
        <v>176</v>
      </c>
      <c r="C41" s="75" t="s">
        <v>173</v>
      </c>
      <c r="D41" s="75"/>
      <c r="E41" s="76"/>
      <c r="F41" s="77"/>
      <c r="G41" s="75"/>
      <c r="H41" s="76"/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x14ac:dyDescent="0.4">
      <c r="A42" s="70" t="s">
        <v>224</v>
      </c>
      <c r="B42" s="53" t="s">
        <v>87</v>
      </c>
      <c r="C42" s="75" t="s">
        <v>173</v>
      </c>
      <c r="D42" s="75"/>
      <c r="E42" s="76"/>
      <c r="F42" s="77"/>
      <c r="G42" s="75"/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x14ac:dyDescent="0.4">
      <c r="A43" s="53" t="s">
        <v>201</v>
      </c>
      <c r="B43" s="84" t="s">
        <v>202</v>
      </c>
      <c r="C43" s="81" t="s">
        <v>173</v>
      </c>
      <c r="D43" s="81"/>
      <c r="E43" s="82"/>
      <c r="F43" s="77"/>
      <c r="G43" s="75"/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x14ac:dyDescent="0.4">
      <c r="A44" s="70" t="s">
        <v>144</v>
      </c>
      <c r="B44" s="53" t="s">
        <v>145</v>
      </c>
      <c r="C44" s="75" t="s">
        <v>173</v>
      </c>
      <c r="D44" s="75"/>
      <c r="E44" s="76"/>
      <c r="F44" s="77"/>
      <c r="G44" s="75"/>
      <c r="H44" s="76"/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x14ac:dyDescent="0.4">
      <c r="A45" s="70" t="s">
        <v>151</v>
      </c>
      <c r="B45" s="53" t="s">
        <v>152</v>
      </c>
      <c r="C45" s="75" t="s">
        <v>173</v>
      </c>
      <c r="D45" s="75"/>
      <c r="E45" s="76"/>
      <c r="F45" s="77"/>
      <c r="G45" s="75"/>
      <c r="H45" s="76"/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x14ac:dyDescent="0.4">
      <c r="A46" s="129" t="s">
        <v>99</v>
      </c>
      <c r="B46" s="130" t="s">
        <v>100</v>
      </c>
      <c r="C46" s="122" t="s">
        <v>184</v>
      </c>
      <c r="D46" s="75"/>
      <c r="E46" s="76"/>
      <c r="F46" s="77"/>
      <c r="G46" s="75"/>
      <c r="H46" s="76"/>
      <c r="I46" s="79"/>
      <c r="J46" s="78"/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x14ac:dyDescent="0.4">
      <c r="A47" s="70" t="s">
        <v>219</v>
      </c>
      <c r="B47" s="53" t="s">
        <v>220</v>
      </c>
      <c r="C47" s="75" t="s">
        <v>173</v>
      </c>
      <c r="D47" s="75"/>
      <c r="E47" s="76"/>
      <c r="F47" s="77"/>
      <c r="G47" s="75"/>
      <c r="H47" s="76"/>
      <c r="I47" s="79"/>
      <c r="J47" s="78"/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x14ac:dyDescent="0.4">
      <c r="A48" s="70" t="s">
        <v>115</v>
      </c>
      <c r="B48" s="53" t="s">
        <v>116</v>
      </c>
      <c r="C48" s="75" t="s">
        <v>173</v>
      </c>
      <c r="D48" s="75"/>
      <c r="E48" s="76"/>
      <c r="F48" s="77"/>
      <c r="G48" s="75"/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x14ac:dyDescent="0.4">
      <c r="A49" s="70" t="s">
        <v>227</v>
      </c>
      <c r="B49" s="53" t="s">
        <v>228</v>
      </c>
      <c r="C49" s="75" t="s">
        <v>173</v>
      </c>
      <c r="D49" s="75"/>
      <c r="E49" s="76"/>
      <c r="F49" s="77"/>
      <c r="G49" s="75"/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x14ac:dyDescent="0.4">
      <c r="A50" s="129" t="s">
        <v>139</v>
      </c>
      <c r="B50" s="130" t="s">
        <v>171</v>
      </c>
      <c r="C50" s="122" t="s">
        <v>184</v>
      </c>
      <c r="D50" s="75"/>
      <c r="E50" s="76"/>
      <c r="F50" s="77"/>
      <c r="G50" s="75"/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x14ac:dyDescent="0.4">
      <c r="A51" s="70" t="s">
        <v>229</v>
      </c>
      <c r="B51" s="53" t="s">
        <v>89</v>
      </c>
      <c r="C51" s="81" t="s">
        <v>173</v>
      </c>
      <c r="D51" s="81"/>
      <c r="E51" s="82"/>
      <c r="F51" s="77"/>
      <c r="G51" s="75"/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15.9" thickBot="1" x14ac:dyDescent="0.45">
      <c r="A52" s="53" t="s">
        <v>190</v>
      </c>
      <c r="B52" s="84" t="s">
        <v>191</v>
      </c>
      <c r="C52" s="64" t="s">
        <v>173</v>
      </c>
      <c r="D52" s="64"/>
      <c r="E52" s="61"/>
      <c r="F52" s="62"/>
      <c r="G52" s="64"/>
      <c r="H52" s="61"/>
      <c r="I52" s="63"/>
      <c r="J52" s="60"/>
      <c r="K52" s="61"/>
      <c r="L52" s="62"/>
      <c r="M52" s="64"/>
      <c r="N52" s="61"/>
      <c r="O52" s="63"/>
      <c r="P52" s="60"/>
      <c r="Q52" s="61"/>
      <c r="R52" s="62"/>
      <c r="S52" s="64"/>
      <c r="T52" s="61"/>
      <c r="U52" s="62"/>
    </row>
    <row r="53" spans="1:21" x14ac:dyDescent="0.4">
      <c r="A53" s="70" t="s">
        <v>186</v>
      </c>
      <c r="B53" s="53" t="s">
        <v>187</v>
      </c>
      <c r="C53" s="46" t="s">
        <v>173</v>
      </c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</row>
    <row r="54" spans="1:21" x14ac:dyDescent="0.4">
      <c r="A54" s="70" t="s">
        <v>221</v>
      </c>
      <c r="B54" s="53" t="s">
        <v>88</v>
      </c>
      <c r="C54" s="46" t="s">
        <v>173</v>
      </c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</row>
    <row r="55" spans="1:21" ht="15.9" thickBot="1" x14ac:dyDescent="0.45">
      <c r="A55" s="70"/>
      <c r="B55" s="53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1:21" ht="15.9" thickBot="1" x14ac:dyDescent="0.45">
      <c r="A56" s="70"/>
      <c r="B56" s="53"/>
      <c r="C56" s="48">
        <f>COUNTIF(A5:A38,"*")</f>
        <v>34</v>
      </c>
      <c r="D56" s="48">
        <f>COUNTIF(D5:D52,"P")</f>
        <v>0</v>
      </c>
      <c r="E56" s="1"/>
    </row>
    <row r="57" spans="1:21" ht="15.9" thickBot="1" x14ac:dyDescent="0.45">
      <c r="A57" s="47" t="s">
        <v>64</v>
      </c>
      <c r="B57" s="48">
        <f>COUNTIF(A5:A56,"*")</f>
        <v>50</v>
      </c>
      <c r="C57" s="116"/>
      <c r="D57" s="116"/>
      <c r="E57" s="117"/>
      <c r="F57" s="228" t="s">
        <v>18</v>
      </c>
      <c r="G57" s="226"/>
      <c r="H57" s="227"/>
      <c r="I57" s="228" t="s">
        <v>22</v>
      </c>
      <c r="J57" s="226"/>
      <c r="K57" s="227"/>
      <c r="L57" s="228" t="s">
        <v>23</v>
      </c>
      <c r="M57" s="226"/>
      <c r="N57" s="227"/>
      <c r="O57" s="228" t="s">
        <v>24</v>
      </c>
      <c r="P57" s="226"/>
      <c r="Q57" s="227"/>
      <c r="R57" s="228" t="s">
        <v>25</v>
      </c>
      <c r="S57" s="226"/>
      <c r="T57" s="227"/>
    </row>
    <row r="58" spans="1:21" ht="20.149999999999999" thickBot="1" x14ac:dyDescent="0.45">
      <c r="A58" s="115" t="s">
        <v>17</v>
      </c>
      <c r="B58" s="116"/>
      <c r="C58" s="50">
        <f>COUNTIF(D5:D52,"P")</f>
        <v>0</v>
      </c>
      <c r="D58" s="50">
        <f>COUNTIF(E5:E52,"*")</f>
        <v>0</v>
      </c>
      <c r="E58" s="51">
        <f>COUNTIF(F5:F52,"*")</f>
        <v>0</v>
      </c>
      <c r="F58" s="217" t="s">
        <v>0</v>
      </c>
      <c r="G58" s="218"/>
      <c r="H58" s="26">
        <f>COUNTIF(G5:G52,"*")</f>
        <v>0</v>
      </c>
      <c r="I58" s="219" t="s">
        <v>0</v>
      </c>
      <c r="J58" s="218"/>
      <c r="K58" s="26">
        <f>COUNTIF(J5:J52,"*")</f>
        <v>0</v>
      </c>
      <c r="L58" s="219" t="s">
        <v>0</v>
      </c>
      <c r="M58" s="218"/>
      <c r="N58" s="26">
        <f>COUNTIF(M5:M52,"*")</f>
        <v>1</v>
      </c>
      <c r="O58" s="219" t="s">
        <v>0</v>
      </c>
      <c r="P58" s="218"/>
      <c r="Q58" s="26">
        <f>COUNTIF(P5:P52,"*")</f>
        <v>0</v>
      </c>
      <c r="R58" s="219" t="s">
        <v>0</v>
      </c>
      <c r="S58" s="218"/>
      <c r="T58" s="26">
        <f>COUNTIF(S5:S52,"*")</f>
        <v>0</v>
      </c>
    </row>
    <row r="59" spans="1:21" ht="19.75" x14ac:dyDescent="0.4">
      <c r="A59" s="49" t="s">
        <v>16</v>
      </c>
      <c r="B59" s="50">
        <f>COUNTIF(C5:C52,"P")</f>
        <v>41</v>
      </c>
      <c r="C59" s="24">
        <f>ROUNDUP(B57*(1/2),0)</f>
        <v>25</v>
      </c>
      <c r="D59" s="24">
        <f t="shared" ref="D59:E59" si="0">ROUNDUP(D58*(1/3),0)</f>
        <v>0</v>
      </c>
      <c r="E59" s="38">
        <f t="shared" si="0"/>
        <v>0</v>
      </c>
      <c r="F59" s="220" t="s">
        <v>1</v>
      </c>
      <c r="G59" s="221"/>
      <c r="H59" s="27">
        <f>COUNTIF(H5:H52,"*")</f>
        <v>0</v>
      </c>
      <c r="I59" s="222" t="s">
        <v>1</v>
      </c>
      <c r="J59" s="221"/>
      <c r="K59" s="27">
        <f>COUNTIF(K5:K52,"*")</f>
        <v>0</v>
      </c>
      <c r="L59" s="222" t="s">
        <v>1</v>
      </c>
      <c r="M59" s="221"/>
      <c r="N59" s="27">
        <f>COUNTIF(N5:N52,"*")</f>
        <v>0</v>
      </c>
      <c r="O59" s="222" t="s">
        <v>1</v>
      </c>
      <c r="P59" s="221"/>
      <c r="Q59" s="27">
        <f>COUNTIF(Q5:Q52,"*")</f>
        <v>0</v>
      </c>
      <c r="R59" s="222" t="s">
        <v>1</v>
      </c>
      <c r="S59" s="221"/>
      <c r="T59" s="27">
        <f>COUNTIF(T5:T52,"*")</f>
        <v>0</v>
      </c>
    </row>
    <row r="60" spans="1:21" ht="20.149999999999999" thickBot="1" x14ac:dyDescent="0.45">
      <c r="A60" s="22" t="s">
        <v>13</v>
      </c>
      <c r="B60" s="24">
        <f>ROUNDUP(B57*(1/2),0)</f>
        <v>25</v>
      </c>
      <c r="C60" s="24">
        <f>ROUNDDOWN(C58/2,0)+1</f>
        <v>1</v>
      </c>
      <c r="D60" s="24">
        <f>ROUNDDOWN(D58/2,0)+1</f>
        <v>1</v>
      </c>
      <c r="E60" s="38">
        <f t="shared" ref="E60" si="1">ROUNDDOWN(E58/2,0)+1</f>
        <v>1</v>
      </c>
      <c r="F60" s="212" t="s">
        <v>2</v>
      </c>
      <c r="G60" s="213"/>
      <c r="H60" s="28">
        <f>COUNTIF(I5:I52,"*")</f>
        <v>0</v>
      </c>
      <c r="I60" s="214" t="s">
        <v>2</v>
      </c>
      <c r="J60" s="213"/>
      <c r="K60" s="28">
        <f>COUNTIF(L5:L52,"*")</f>
        <v>0</v>
      </c>
      <c r="L60" s="214" t="s">
        <v>2</v>
      </c>
      <c r="M60" s="213"/>
      <c r="N60" s="28">
        <f>COUNTIF(O5:O52,"*")</f>
        <v>0</v>
      </c>
      <c r="O60" s="214" t="s">
        <v>2</v>
      </c>
      <c r="P60" s="213"/>
      <c r="Q60" s="28">
        <f>COUNTIF(R5:R52,"*")</f>
        <v>0</v>
      </c>
      <c r="R60" s="214" t="s">
        <v>2</v>
      </c>
      <c r="S60" s="213"/>
      <c r="T60" s="28">
        <f>COUNTIF(U5:U52,"*")</f>
        <v>0</v>
      </c>
    </row>
    <row r="61" spans="1:21" ht="20.149999999999999" thickBot="1" x14ac:dyDescent="0.45">
      <c r="A61" s="22" t="s">
        <v>14</v>
      </c>
      <c r="B61" s="24">
        <f>ROUNDDOWN(B59/2,0)+1</f>
        <v>21</v>
      </c>
      <c r="C61" s="36">
        <f t="shared" ref="C61:E61" si="2">ROUNDUP(C58*2/3,0)</f>
        <v>0</v>
      </c>
      <c r="D61" s="36">
        <f t="shared" si="2"/>
        <v>0</v>
      </c>
      <c r="E61" s="83">
        <f t="shared" si="2"/>
        <v>0</v>
      </c>
      <c r="F61" s="215" t="s">
        <v>19</v>
      </c>
      <c r="G61" s="216"/>
      <c r="H61" s="29" t="str">
        <f>IF(H58&gt;H59,"PASS","FAIL")</f>
        <v>FAIL</v>
      </c>
      <c r="I61" s="215" t="s">
        <v>19</v>
      </c>
      <c r="J61" s="216"/>
      <c r="K61" s="29" t="str">
        <f>IF(K58&gt;K59,"PASS","FAIL")</f>
        <v>FAIL</v>
      </c>
      <c r="L61" s="215" t="s">
        <v>19</v>
      </c>
      <c r="M61" s="216"/>
      <c r="N61" s="29" t="str">
        <f>IF(N58&gt;N59,"PASS","FAIL")</f>
        <v>PASS</v>
      </c>
      <c r="O61" s="215" t="s">
        <v>19</v>
      </c>
      <c r="P61" s="216"/>
      <c r="Q61" s="29" t="str">
        <f>IF(Q58&gt;Q59,"PASS","FAIL")</f>
        <v>FAIL</v>
      </c>
      <c r="R61" s="215" t="s">
        <v>19</v>
      </c>
      <c r="S61" s="216"/>
      <c r="T61" s="29" t="str">
        <f>IF(T58&gt;T59,"PASS","FAIL")</f>
        <v>FAIL</v>
      </c>
    </row>
    <row r="62" spans="1:21" ht="20.149999999999999" thickBot="1" x14ac:dyDescent="0.45">
      <c r="A62" s="35" t="s">
        <v>15</v>
      </c>
      <c r="B62" s="36">
        <f>ROUNDUP(B59*2/3,0)</f>
        <v>28</v>
      </c>
      <c r="C62" s="36">
        <f>ROUNDUP(C56*2/3,0)</f>
        <v>23</v>
      </c>
      <c r="D62" s="36">
        <f t="shared" ref="D62:E62" si="3">ROUNDUP(D56*2/3,0)</f>
        <v>0</v>
      </c>
      <c r="E62" s="83">
        <f t="shared" si="3"/>
        <v>0</v>
      </c>
      <c r="F62" s="223" t="s">
        <v>21</v>
      </c>
      <c r="G62" s="224"/>
      <c r="H62" s="225"/>
      <c r="I62" s="223" t="s">
        <v>21</v>
      </c>
      <c r="J62" s="224"/>
      <c r="K62" s="225"/>
      <c r="L62" s="223" t="s">
        <v>21</v>
      </c>
      <c r="M62" s="224"/>
      <c r="N62" s="225"/>
      <c r="O62" s="223" t="s">
        <v>21</v>
      </c>
      <c r="P62" s="224"/>
      <c r="Q62" s="225"/>
      <c r="R62" s="223" t="s">
        <v>21</v>
      </c>
      <c r="S62" s="224"/>
      <c r="T62" s="225"/>
    </row>
    <row r="63" spans="1:21" ht="20.149999999999999" thickBot="1" x14ac:dyDescent="0.45">
      <c r="A63" s="35" t="s">
        <v>67</v>
      </c>
      <c r="B63" s="36">
        <f>ROUNDUP(B57*2/3,0)</f>
        <v>34</v>
      </c>
      <c r="C63" s="113">
        <f t="shared" ref="C63:E64" si="4">ROUNDUP(C58*0.25,0)</f>
        <v>0</v>
      </c>
      <c r="D63" s="113">
        <f t="shared" si="4"/>
        <v>0</v>
      </c>
      <c r="E63" s="114">
        <f t="shared" si="4"/>
        <v>0</v>
      </c>
      <c r="F63" s="226" t="s">
        <v>20</v>
      </c>
      <c r="G63" s="226"/>
      <c r="H63" s="227"/>
      <c r="I63" s="228" t="s">
        <v>20</v>
      </c>
      <c r="J63" s="226"/>
      <c r="K63" s="227"/>
      <c r="L63" s="228" t="s">
        <v>20</v>
      </c>
      <c r="M63" s="226"/>
      <c r="N63" s="227"/>
      <c r="O63" s="228" t="s">
        <v>20</v>
      </c>
      <c r="P63" s="226"/>
      <c r="Q63" s="227"/>
      <c r="R63" s="228" t="s">
        <v>20</v>
      </c>
      <c r="S63" s="226"/>
      <c r="T63" s="227"/>
    </row>
    <row r="64" spans="1:21" x14ac:dyDescent="0.4">
      <c r="A64" s="37" t="s">
        <v>26</v>
      </c>
      <c r="B64" s="113">
        <f>ROUNDUP(B59*0.25,0)</f>
        <v>11</v>
      </c>
      <c r="C64" s="86">
        <f t="shared" si="4"/>
        <v>7</v>
      </c>
      <c r="D64" s="86">
        <f t="shared" si="4"/>
        <v>0</v>
      </c>
      <c r="E64" s="87">
        <f t="shared" si="4"/>
        <v>0</v>
      </c>
      <c r="F64" s="217" t="s">
        <v>0</v>
      </c>
      <c r="G64" s="218"/>
      <c r="H64" s="26">
        <f>COUNTIF(G5:G52,"*")</f>
        <v>0</v>
      </c>
      <c r="I64" s="219" t="s">
        <v>0</v>
      </c>
      <c r="J64" s="218"/>
      <c r="K64" s="26">
        <f>COUNTIF(J5:J52,"*")</f>
        <v>0</v>
      </c>
      <c r="L64" s="219" t="s">
        <v>0</v>
      </c>
      <c r="M64" s="218"/>
      <c r="N64" s="26">
        <f>COUNTIF(M5:M52,"*")</f>
        <v>1</v>
      </c>
      <c r="O64" s="219" t="s">
        <v>0</v>
      </c>
      <c r="P64" s="218"/>
      <c r="Q64" s="26">
        <f>COUNTIF(P5:P52,"*")</f>
        <v>0</v>
      </c>
      <c r="R64" s="219" t="s">
        <v>0</v>
      </c>
      <c r="S64" s="218"/>
      <c r="T64" s="26">
        <f>COUNTIF(S5:S52,"*")</f>
        <v>0</v>
      </c>
    </row>
    <row r="65" spans="1:20" x14ac:dyDescent="0.4">
      <c r="A65" s="40" t="s">
        <v>119</v>
      </c>
      <c r="B65" s="86">
        <f>ROUNDUP(B57*1/3,0)</f>
        <v>17</v>
      </c>
      <c r="C65" s="45">
        <f>COUNTIF(D5:D55,"E")</f>
        <v>0</v>
      </c>
      <c r="D65" s="45">
        <f>COUNTIF(E5:E55,"E")</f>
        <v>0</v>
      </c>
      <c r="E65" s="44">
        <f>COUNTIF(F5:F55,"E")</f>
        <v>0</v>
      </c>
      <c r="F65" s="220" t="s">
        <v>1</v>
      </c>
      <c r="G65" s="221"/>
      <c r="H65" s="27">
        <f>COUNTIF(H5:H52,"*")</f>
        <v>0</v>
      </c>
      <c r="I65" s="222" t="s">
        <v>1</v>
      </c>
      <c r="J65" s="221"/>
      <c r="K65" s="27">
        <f>COUNTIF(K5:K52,"*")</f>
        <v>0</v>
      </c>
      <c r="L65" s="222" t="s">
        <v>1</v>
      </c>
      <c r="M65" s="221"/>
      <c r="N65" s="27">
        <f>COUNTIF(N5:N52,"*")</f>
        <v>0</v>
      </c>
      <c r="O65" s="222" t="s">
        <v>1</v>
      </c>
      <c r="P65" s="221"/>
      <c r="Q65" s="27">
        <f>COUNTIF(Q5:Q52,"*")</f>
        <v>0</v>
      </c>
      <c r="R65" s="222" t="s">
        <v>1</v>
      </c>
      <c r="S65" s="221"/>
      <c r="T65" s="27">
        <f>COUNTIF(T5:T52,"*")</f>
        <v>0</v>
      </c>
    </row>
    <row r="66" spans="1:20" ht="15.9" thickBot="1" x14ac:dyDescent="0.45">
      <c r="A66" s="40" t="s">
        <v>62</v>
      </c>
      <c r="B66" s="45">
        <f>COUNTIF(C5:C52,"E")</f>
        <v>2</v>
      </c>
      <c r="C66" s="43">
        <f>COUNTIF(D5:D56,"U")</f>
        <v>0</v>
      </c>
      <c r="D66" s="43">
        <f>COUNTIF(E5:E56,"U")</f>
        <v>0</v>
      </c>
      <c r="E66" s="42">
        <f>COUNTIF(F5:F56,"U")</f>
        <v>0</v>
      </c>
      <c r="F66" s="212" t="s">
        <v>2</v>
      </c>
      <c r="G66" s="213"/>
      <c r="H66" s="28">
        <f>COUNTIF(I5:I52,"*")</f>
        <v>0</v>
      </c>
      <c r="I66" s="214" t="s">
        <v>2</v>
      </c>
      <c r="J66" s="213"/>
      <c r="K66" s="28">
        <f>COUNTIF(L5:L52,"*")</f>
        <v>0</v>
      </c>
      <c r="L66" s="214" t="s">
        <v>2</v>
      </c>
      <c r="M66" s="213"/>
      <c r="N66" s="28">
        <f>COUNTIF(O5:O52,"*")</f>
        <v>0</v>
      </c>
      <c r="O66" s="214" t="s">
        <v>2</v>
      </c>
      <c r="P66" s="213"/>
      <c r="Q66" s="28">
        <f>COUNTIF(R5:R52,"*")</f>
        <v>0</v>
      </c>
      <c r="R66" s="214" t="s">
        <v>2</v>
      </c>
      <c r="S66" s="213"/>
      <c r="T66" s="28">
        <f>COUNTIF(U5:U52,"*")</f>
        <v>0</v>
      </c>
    </row>
    <row r="67" spans="1:20" ht="15.9" thickBot="1" x14ac:dyDescent="0.45">
      <c r="A67" s="41" t="s">
        <v>63</v>
      </c>
      <c r="B67" s="43">
        <f>COUNTIF(C5:C52,"U")</f>
        <v>5</v>
      </c>
      <c r="E67" s="1"/>
      <c r="F67" s="215" t="s">
        <v>19</v>
      </c>
      <c r="G67" s="216"/>
      <c r="H67" s="29" t="str">
        <f>IF(H64&gt;=((H64+H65)*(2/3)),"PASS","FAIL")</f>
        <v>PASS</v>
      </c>
      <c r="I67" s="215" t="s">
        <v>19</v>
      </c>
      <c r="J67" s="216"/>
      <c r="K67" s="29" t="str">
        <f>IF(K64&gt;=((K64+K65)*(2/3)),"PASS","FAIL")</f>
        <v>PASS</v>
      </c>
      <c r="L67" s="215" t="s">
        <v>19</v>
      </c>
      <c r="M67" s="216"/>
      <c r="N67" s="29" t="str">
        <f>IF(N64&gt;=((N64+N65)*(2/3)),"PASS","FAIL")</f>
        <v>PASS</v>
      </c>
      <c r="O67" s="215" t="s">
        <v>19</v>
      </c>
      <c r="P67" s="216"/>
      <c r="Q67" s="29" t="str">
        <f>IF(Q64&gt;=((Q64+Q65)*(2/3)),"PASS","FAIL")</f>
        <v>PASS</v>
      </c>
      <c r="R67" s="215" t="s">
        <v>19</v>
      </c>
      <c r="S67" s="216"/>
      <c r="T67" s="29" t="str">
        <f>IF(T64&gt;=((T64+T65)*(2/3)),"PASS","FAIL")</f>
        <v>PASS</v>
      </c>
    </row>
    <row r="68" spans="1:20" x14ac:dyDescent="0.4">
      <c r="A68" s="4"/>
      <c r="E68" s="1"/>
    </row>
    <row r="69" spans="1:20" x14ac:dyDescent="0.4">
      <c r="A69" s="4"/>
    </row>
  </sheetData>
  <sortState ref="A5:B54">
    <sortCondition ref="A5:A54"/>
  </sortState>
  <mergeCells count="64">
    <mergeCell ref="R57:T57"/>
    <mergeCell ref="B1:L1"/>
    <mergeCell ref="C2:F3"/>
    <mergeCell ref="G2:U2"/>
    <mergeCell ref="G3:I3"/>
    <mergeCell ref="J3:L3"/>
    <mergeCell ref="M3:O3"/>
    <mergeCell ref="P3:R3"/>
    <mergeCell ref="S3:U3"/>
    <mergeCell ref="A4:B4"/>
    <mergeCell ref="F57:H57"/>
    <mergeCell ref="I57:K57"/>
    <mergeCell ref="L57:N57"/>
    <mergeCell ref="O57:Q57"/>
    <mergeCell ref="F59:G59"/>
    <mergeCell ref="I59:J59"/>
    <mergeCell ref="L59:M59"/>
    <mergeCell ref="O59:P59"/>
    <mergeCell ref="R59:S59"/>
    <mergeCell ref="F58:G58"/>
    <mergeCell ref="I58:J58"/>
    <mergeCell ref="L58:M58"/>
    <mergeCell ref="O58:P58"/>
    <mergeCell ref="R58:S58"/>
    <mergeCell ref="F61:G61"/>
    <mergeCell ref="I61:J61"/>
    <mergeCell ref="L61:M61"/>
    <mergeCell ref="O61:P61"/>
    <mergeCell ref="R61:S61"/>
    <mergeCell ref="F60:G60"/>
    <mergeCell ref="I60:J60"/>
    <mergeCell ref="L60:M60"/>
    <mergeCell ref="O60:P60"/>
    <mergeCell ref="R60:S60"/>
    <mergeCell ref="F63:H63"/>
    <mergeCell ref="I63:K63"/>
    <mergeCell ref="L63:N63"/>
    <mergeCell ref="O63:Q63"/>
    <mergeCell ref="R63:T63"/>
    <mergeCell ref="F62:H62"/>
    <mergeCell ref="I62:K62"/>
    <mergeCell ref="L62:N62"/>
    <mergeCell ref="O62:Q62"/>
    <mergeCell ref="R62:T62"/>
    <mergeCell ref="F65:G65"/>
    <mergeCell ref="I65:J65"/>
    <mergeCell ref="L65:M65"/>
    <mergeCell ref="O65:P65"/>
    <mergeCell ref="R65:S65"/>
    <mergeCell ref="F64:G64"/>
    <mergeCell ref="I64:J64"/>
    <mergeCell ref="L64:M64"/>
    <mergeCell ref="O64:P64"/>
    <mergeCell ref="R64:S64"/>
    <mergeCell ref="F67:G67"/>
    <mergeCell ref="I67:J67"/>
    <mergeCell ref="L67:M67"/>
    <mergeCell ref="O67:P67"/>
    <mergeCell ref="R67:S67"/>
    <mergeCell ref="F66:G66"/>
    <mergeCell ref="I66:J66"/>
    <mergeCell ref="L66:M66"/>
    <mergeCell ref="O66:P66"/>
    <mergeCell ref="R66:S66"/>
  </mergeCells>
  <conditionalFormatting sqref="I5">
    <cfRule type="expression" dxfId="10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topLeftCell="A6" zoomScaleNormal="150" zoomScalePageLayoutView="150" workbookViewId="0">
      <selection activeCell="A36" sqref="A36"/>
    </sheetView>
  </sheetViews>
  <sheetFormatPr defaultColWidth="8.84375" defaultRowHeight="15.45" x14ac:dyDescent="0.4"/>
  <cols>
    <col min="1" max="1" width="27.15234375" style="1" customWidth="1"/>
    <col min="2" max="2" width="11.69140625" style="4" customWidth="1"/>
    <col min="3" max="5" width="6.69140625" style="4" customWidth="1"/>
    <col min="6" max="8" width="6.69140625" style="1" customWidth="1"/>
    <col min="9" max="9" width="7.84375" style="1" customWidth="1"/>
    <col min="10" max="11" width="6.69140625" style="1" customWidth="1"/>
    <col min="12" max="12" width="7.84375" style="1" customWidth="1"/>
    <col min="13" max="14" width="6.69140625" style="1" customWidth="1"/>
    <col min="15" max="15" width="7.84375" style="1" customWidth="1"/>
    <col min="16" max="17" width="6.69140625" style="1" customWidth="1"/>
    <col min="18" max="18" width="7.84375" style="1" customWidth="1"/>
    <col min="19" max="20" width="6.69140625" style="1" customWidth="1"/>
    <col min="21" max="21" width="7.84375" style="1" customWidth="1"/>
    <col min="22" max="22" width="8.84375" style="1"/>
    <col min="23" max="23" width="14.15234375" style="1" bestFit="1" customWidth="1"/>
    <col min="24" max="24" width="13.69140625" style="1" customWidth="1"/>
    <col min="25" max="16384" width="8.84375" style="1"/>
  </cols>
  <sheetData>
    <row r="1" spans="1:24" ht="22.75" thickBot="1" x14ac:dyDescent="0.55000000000000004"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1:24" ht="32.049999999999997" customHeight="1" thickBot="1" x14ac:dyDescent="0.5"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  <c r="W2" s="65" t="s">
        <v>73</v>
      </c>
      <c r="X2" s="66">
        <v>43005</v>
      </c>
    </row>
    <row r="3" spans="1:24" ht="15.9" thickBot="1" x14ac:dyDescent="0.45">
      <c r="B3" s="2"/>
      <c r="C3" s="233"/>
      <c r="D3" s="234"/>
      <c r="E3" s="234"/>
      <c r="F3" s="235"/>
      <c r="G3" s="239" t="s">
        <v>167</v>
      </c>
      <c r="H3" s="239"/>
      <c r="I3" s="239"/>
      <c r="J3" s="239" t="s">
        <v>168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3" t="s">
        <v>70</v>
      </c>
      <c r="X3" s="80">
        <v>0.27430555555555552</v>
      </c>
    </row>
    <row r="4" spans="1:24" s="3" customFormat="1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115" t="s">
        <v>0</v>
      </c>
      <c r="H4" s="116" t="s">
        <v>1</v>
      </c>
      <c r="I4" s="20" t="s">
        <v>2</v>
      </c>
      <c r="J4" s="115" t="s">
        <v>0</v>
      </c>
      <c r="K4" s="116" t="s">
        <v>1</v>
      </c>
      <c r="L4" s="20" t="s">
        <v>2</v>
      </c>
      <c r="M4" s="115" t="s">
        <v>0</v>
      </c>
      <c r="N4" s="116" t="s">
        <v>1</v>
      </c>
      <c r="O4" s="117" t="s">
        <v>2</v>
      </c>
      <c r="P4" s="21" t="s">
        <v>0</v>
      </c>
      <c r="Q4" s="116" t="s">
        <v>1</v>
      </c>
      <c r="R4" s="20" t="s">
        <v>2</v>
      </c>
      <c r="S4" s="115" t="s">
        <v>0</v>
      </c>
      <c r="T4" s="116" t="s">
        <v>1</v>
      </c>
      <c r="U4" s="117" t="s">
        <v>2</v>
      </c>
      <c r="W4" s="3" t="s">
        <v>71</v>
      </c>
      <c r="X4" s="80"/>
    </row>
    <row r="5" spans="1:24" x14ac:dyDescent="0.4">
      <c r="A5" s="71" t="s">
        <v>146</v>
      </c>
      <c r="B5" s="72" t="s">
        <v>147</v>
      </c>
      <c r="C5" s="68" t="s">
        <v>173</v>
      </c>
      <c r="D5" s="68"/>
      <c r="E5" s="57"/>
      <c r="F5" s="19"/>
      <c r="G5" s="17"/>
      <c r="H5" s="18"/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  <c r="W5" s="3" t="s">
        <v>72</v>
      </c>
      <c r="X5" s="80"/>
    </row>
    <row r="6" spans="1:24" x14ac:dyDescent="0.4">
      <c r="A6" s="71" t="s">
        <v>222</v>
      </c>
      <c r="B6" s="72" t="s">
        <v>223</v>
      </c>
      <c r="C6" s="69" t="s">
        <v>173</v>
      </c>
      <c r="D6" s="69"/>
      <c r="E6" s="6"/>
      <c r="F6" s="7"/>
      <c r="G6" s="8"/>
      <c r="H6" s="9"/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  <c r="W6" s="3" t="s">
        <v>69</v>
      </c>
      <c r="X6" s="85"/>
    </row>
    <row r="7" spans="1:24" x14ac:dyDescent="0.4">
      <c r="A7" s="71" t="s">
        <v>215</v>
      </c>
      <c r="B7" s="72" t="s">
        <v>216</v>
      </c>
      <c r="C7" s="69" t="s">
        <v>173</v>
      </c>
      <c r="D7" s="69"/>
      <c r="E7" s="6"/>
      <c r="F7" s="7"/>
      <c r="G7" s="8"/>
      <c r="H7" s="9"/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x14ac:dyDescent="0.4">
      <c r="A8" s="71" t="s">
        <v>178</v>
      </c>
      <c r="B8" s="72" t="s">
        <v>179</v>
      </c>
      <c r="C8" s="10" t="s">
        <v>173</v>
      </c>
      <c r="D8" s="10"/>
      <c r="E8" s="9"/>
      <c r="F8" s="7"/>
      <c r="G8" s="8"/>
      <c r="H8" s="9"/>
      <c r="I8" s="16"/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x14ac:dyDescent="0.4">
      <c r="A9" s="71" t="s">
        <v>155</v>
      </c>
      <c r="B9" s="72" t="s">
        <v>92</v>
      </c>
      <c r="C9" s="69" t="s">
        <v>173</v>
      </c>
      <c r="D9" s="69"/>
      <c r="E9" s="6"/>
      <c r="F9" s="7"/>
      <c r="G9" s="8"/>
      <c r="H9" s="9"/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4" x14ac:dyDescent="0.4">
      <c r="A10" s="71" t="s">
        <v>212</v>
      </c>
      <c r="B10" s="72" t="s">
        <v>213</v>
      </c>
      <c r="C10" s="69" t="s">
        <v>173</v>
      </c>
      <c r="D10" s="69"/>
      <c r="E10" s="6"/>
      <c r="F10" s="7"/>
      <c r="G10" s="8"/>
      <c r="H10" s="9"/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x14ac:dyDescent="0.4">
      <c r="A11" s="71" t="s">
        <v>210</v>
      </c>
      <c r="B11" s="72" t="s">
        <v>211</v>
      </c>
      <c r="C11" s="69" t="s">
        <v>173</v>
      </c>
      <c r="D11" s="69"/>
      <c r="E11" s="6"/>
      <c r="F11" s="7"/>
      <c r="G11" s="8"/>
      <c r="H11" s="9"/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x14ac:dyDescent="0.4">
      <c r="A12" s="71" t="s">
        <v>148</v>
      </c>
      <c r="B12" s="72" t="s">
        <v>149</v>
      </c>
      <c r="C12" s="69" t="s">
        <v>173</v>
      </c>
      <c r="D12" s="69"/>
      <c r="E12" s="6"/>
      <c r="F12" s="7"/>
      <c r="G12" s="8"/>
      <c r="H12" s="9"/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x14ac:dyDescent="0.4">
      <c r="A13" s="71" t="s">
        <v>158</v>
      </c>
      <c r="B13" s="72" t="s">
        <v>159</v>
      </c>
      <c r="C13" s="69" t="s">
        <v>173</v>
      </c>
      <c r="D13" s="69"/>
      <c r="E13" s="6"/>
      <c r="F13" s="7"/>
      <c r="G13" s="8"/>
      <c r="H13" s="9"/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x14ac:dyDescent="0.4">
      <c r="A14" s="71" t="s">
        <v>111</v>
      </c>
      <c r="B14" s="72" t="s">
        <v>177</v>
      </c>
      <c r="C14" s="69" t="s">
        <v>174</v>
      </c>
      <c r="D14" s="69"/>
      <c r="E14" s="6"/>
      <c r="F14" s="7"/>
      <c r="G14" s="8"/>
      <c r="H14" s="9"/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x14ac:dyDescent="0.4">
      <c r="A15" s="71" t="s">
        <v>101</v>
      </c>
      <c r="B15" s="72" t="s">
        <v>102</v>
      </c>
      <c r="C15" s="69" t="s">
        <v>173</v>
      </c>
      <c r="D15" s="69"/>
      <c r="E15" s="6"/>
      <c r="F15" s="7"/>
      <c r="G15" s="8"/>
      <c r="H15" s="9"/>
      <c r="I15" s="16"/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x14ac:dyDescent="0.4">
      <c r="A16" s="71" t="s">
        <v>86</v>
      </c>
      <c r="B16" s="72" t="s">
        <v>78</v>
      </c>
      <c r="C16" s="69" t="s">
        <v>173</v>
      </c>
      <c r="D16" s="69"/>
      <c r="E16" s="6"/>
      <c r="F16" s="7"/>
      <c r="G16" s="8"/>
      <c r="H16" s="9"/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x14ac:dyDescent="0.4">
      <c r="A17" s="118" t="s">
        <v>192</v>
      </c>
      <c r="B17" s="119" t="s">
        <v>193</v>
      </c>
      <c r="C17" s="69" t="s">
        <v>173</v>
      </c>
      <c r="D17" s="69"/>
      <c r="E17" s="6"/>
      <c r="F17" s="7"/>
      <c r="G17" s="8"/>
      <c r="H17" s="9"/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x14ac:dyDescent="0.4">
      <c r="A18" s="118" t="s">
        <v>188</v>
      </c>
      <c r="B18" s="119" t="s">
        <v>214</v>
      </c>
      <c r="C18" s="69" t="s">
        <v>173</v>
      </c>
      <c r="D18" s="69"/>
      <c r="E18" s="6"/>
      <c r="F18" s="7"/>
      <c r="G18" s="8"/>
      <c r="H18" s="9"/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x14ac:dyDescent="0.4">
      <c r="A19" s="118" t="s">
        <v>188</v>
      </c>
      <c r="B19" s="119" t="s">
        <v>189</v>
      </c>
      <c r="C19" s="10" t="s">
        <v>173</v>
      </c>
      <c r="D19" s="10"/>
      <c r="E19" s="9"/>
      <c r="F19" s="7"/>
      <c r="G19" s="8"/>
      <c r="H19" s="9"/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x14ac:dyDescent="0.4">
      <c r="A20" s="71" t="s">
        <v>123</v>
      </c>
      <c r="B20" s="72" t="s">
        <v>124</v>
      </c>
      <c r="C20" s="10" t="s">
        <v>184</v>
      </c>
      <c r="D20" s="10"/>
      <c r="E20" s="9"/>
      <c r="F20" s="7"/>
      <c r="G20" s="8"/>
      <c r="H20" s="9"/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x14ac:dyDescent="0.4">
      <c r="A21" s="118" t="s">
        <v>194</v>
      </c>
      <c r="B21" s="119" t="s">
        <v>195</v>
      </c>
      <c r="C21" s="69" t="s">
        <v>173</v>
      </c>
      <c r="D21" s="69"/>
      <c r="E21" s="6"/>
      <c r="F21" s="7"/>
      <c r="G21" s="8"/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x14ac:dyDescent="0.4">
      <c r="A22" s="71" t="s">
        <v>117</v>
      </c>
      <c r="B22" s="72" t="s">
        <v>118</v>
      </c>
      <c r="C22" s="69" t="s">
        <v>173</v>
      </c>
      <c r="D22" s="69"/>
      <c r="E22" s="6"/>
      <c r="F22" s="7"/>
      <c r="G22" s="8"/>
      <c r="H22" s="9"/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x14ac:dyDescent="0.4">
      <c r="A23" s="71" t="s">
        <v>153</v>
      </c>
      <c r="B23" s="72" t="s">
        <v>154</v>
      </c>
      <c r="C23" s="69" t="s">
        <v>173</v>
      </c>
      <c r="D23" s="69"/>
      <c r="E23" s="6"/>
      <c r="F23" s="7"/>
      <c r="G23" s="8"/>
      <c r="H23" s="9"/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x14ac:dyDescent="0.4">
      <c r="A24" s="71" t="s">
        <v>208</v>
      </c>
      <c r="B24" s="72" t="s">
        <v>209</v>
      </c>
      <c r="C24" s="10" t="s">
        <v>173</v>
      </c>
      <c r="D24" s="10"/>
      <c r="E24" s="9"/>
      <c r="F24" s="7"/>
      <c r="G24" s="8"/>
      <c r="H24" s="9"/>
      <c r="I24" s="16"/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x14ac:dyDescent="0.4">
      <c r="A25" s="71" t="s">
        <v>132</v>
      </c>
      <c r="B25" s="72" t="s">
        <v>133</v>
      </c>
      <c r="C25" s="10" t="s">
        <v>173</v>
      </c>
      <c r="D25" s="10"/>
      <c r="E25" s="9"/>
      <c r="F25" s="7"/>
      <c r="G25" s="8"/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x14ac:dyDescent="0.4">
      <c r="A26" s="71" t="s">
        <v>207</v>
      </c>
      <c r="B26" s="72" t="s">
        <v>206</v>
      </c>
      <c r="C26" s="69" t="s">
        <v>173</v>
      </c>
      <c r="D26" s="69"/>
      <c r="E26" s="6"/>
      <c r="F26" s="7"/>
      <c r="G26" s="8"/>
      <c r="H26" s="9"/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x14ac:dyDescent="0.4">
      <c r="A27" s="71" t="s">
        <v>113</v>
      </c>
      <c r="B27" s="72" t="s">
        <v>114</v>
      </c>
      <c r="C27" s="69" t="s">
        <v>173</v>
      </c>
      <c r="D27" s="69"/>
      <c r="E27" s="6"/>
      <c r="F27" s="7"/>
      <c r="G27" s="8"/>
      <c r="H27" s="9"/>
      <c r="I27" s="16"/>
      <c r="J27" s="8"/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x14ac:dyDescent="0.4">
      <c r="A28" s="71" t="s">
        <v>96</v>
      </c>
      <c r="B28" s="72" t="s">
        <v>97</v>
      </c>
      <c r="C28" s="69" t="s">
        <v>184</v>
      </c>
      <c r="D28" s="69"/>
      <c r="E28" s="6"/>
      <c r="F28" s="7"/>
      <c r="G28" s="8"/>
      <c r="H28" s="9"/>
      <c r="I28" s="16"/>
      <c r="J28" s="8"/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x14ac:dyDescent="0.4">
      <c r="A29" s="118" t="s">
        <v>205</v>
      </c>
      <c r="B29" s="119" t="s">
        <v>196</v>
      </c>
      <c r="C29" s="10" t="s">
        <v>173</v>
      </c>
      <c r="D29" s="10"/>
      <c r="E29" s="9"/>
      <c r="F29" s="7"/>
      <c r="G29" s="8"/>
      <c r="H29" s="9"/>
      <c r="I29" s="16"/>
      <c r="J29" s="8"/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x14ac:dyDescent="0.4">
      <c r="A30" s="71" t="s">
        <v>90</v>
      </c>
      <c r="B30" s="72" t="s">
        <v>81</v>
      </c>
      <c r="C30" s="69"/>
      <c r="D30" s="69"/>
      <c r="E30" s="6"/>
      <c r="F30" s="7"/>
      <c r="G30" s="8"/>
      <c r="H30" s="9"/>
      <c r="I30" s="16"/>
      <c r="J30" s="8"/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x14ac:dyDescent="0.4">
      <c r="A31" s="71" t="s">
        <v>83</v>
      </c>
      <c r="B31" s="72" t="s">
        <v>77</v>
      </c>
      <c r="C31" s="10" t="s">
        <v>173</v>
      </c>
      <c r="D31" s="10"/>
      <c r="E31" s="9"/>
      <c r="F31" s="7"/>
      <c r="G31" s="8"/>
      <c r="H31" s="9"/>
      <c r="I31" s="16"/>
      <c r="J31" s="8"/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x14ac:dyDescent="0.4">
      <c r="A32" s="71" t="s">
        <v>217</v>
      </c>
      <c r="B32" s="72" t="s">
        <v>218</v>
      </c>
      <c r="C32" s="75" t="s">
        <v>173</v>
      </c>
      <c r="D32" s="75"/>
      <c r="E32" s="76"/>
      <c r="F32" s="77"/>
      <c r="G32" s="75"/>
      <c r="H32" s="76"/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x14ac:dyDescent="0.4">
      <c r="A33" s="118" t="s">
        <v>199</v>
      </c>
      <c r="B33" s="119" t="s">
        <v>200</v>
      </c>
      <c r="C33" s="75" t="s">
        <v>184</v>
      </c>
      <c r="D33" s="75"/>
      <c r="E33" s="76"/>
      <c r="F33" s="77"/>
      <c r="G33" s="75"/>
      <c r="H33" s="76"/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x14ac:dyDescent="0.4">
      <c r="A34" s="71" t="s">
        <v>137</v>
      </c>
      <c r="B34" s="72" t="s">
        <v>138</v>
      </c>
      <c r="C34" s="75" t="s">
        <v>173</v>
      </c>
      <c r="D34" s="75"/>
      <c r="E34" s="76"/>
      <c r="F34" s="77"/>
      <c r="G34" s="75"/>
      <c r="H34" s="76"/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x14ac:dyDescent="0.4">
      <c r="A35" s="71" t="s">
        <v>156</v>
      </c>
      <c r="B35" s="72" t="s">
        <v>84</v>
      </c>
      <c r="C35" s="75" t="s">
        <v>173</v>
      </c>
      <c r="D35" s="75"/>
      <c r="E35" s="76"/>
      <c r="F35" s="77"/>
      <c r="G35" s="75"/>
      <c r="H35" s="76"/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x14ac:dyDescent="0.4">
      <c r="A36" s="71" t="s">
        <v>197</v>
      </c>
      <c r="B36" s="72" t="s">
        <v>198</v>
      </c>
      <c r="C36" s="75" t="s">
        <v>173</v>
      </c>
      <c r="D36" s="75"/>
      <c r="E36" s="76"/>
      <c r="F36" s="77"/>
      <c r="G36" s="75"/>
      <c r="H36" s="76"/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x14ac:dyDescent="0.4">
      <c r="A37" s="53" t="s">
        <v>203</v>
      </c>
      <c r="B37" s="84" t="s">
        <v>204</v>
      </c>
      <c r="C37" s="75" t="s">
        <v>173</v>
      </c>
      <c r="D37" s="75"/>
      <c r="E37" s="76"/>
      <c r="F37" s="77"/>
      <c r="G37" s="75"/>
      <c r="H37" s="76"/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x14ac:dyDescent="0.4">
      <c r="A38" s="70" t="s">
        <v>125</v>
      </c>
      <c r="B38" s="53" t="s">
        <v>98</v>
      </c>
      <c r="C38" s="75" t="s">
        <v>173</v>
      </c>
      <c r="D38" s="75"/>
      <c r="E38" s="76"/>
      <c r="F38" s="77"/>
      <c r="G38" s="75"/>
      <c r="H38" s="76"/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x14ac:dyDescent="0.4">
      <c r="A39" s="70" t="s">
        <v>162</v>
      </c>
      <c r="B39" s="53" t="s">
        <v>163</v>
      </c>
      <c r="C39" s="75" t="s">
        <v>184</v>
      </c>
      <c r="D39" s="75"/>
      <c r="E39" s="76"/>
      <c r="F39" s="77"/>
      <c r="G39" s="75"/>
      <c r="H39" s="76"/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x14ac:dyDescent="0.4">
      <c r="A40" s="70" t="s">
        <v>175</v>
      </c>
      <c r="B40" s="53" t="s">
        <v>176</v>
      </c>
      <c r="C40" s="75" t="s">
        <v>173</v>
      </c>
      <c r="D40" s="75"/>
      <c r="E40" s="76"/>
      <c r="F40" s="77"/>
      <c r="G40" s="75"/>
      <c r="H40" s="76"/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x14ac:dyDescent="0.4">
      <c r="A41" s="70" t="s">
        <v>224</v>
      </c>
      <c r="B41" s="53" t="s">
        <v>87</v>
      </c>
      <c r="C41" s="75" t="s">
        <v>173</v>
      </c>
      <c r="D41" s="75"/>
      <c r="E41" s="76"/>
      <c r="F41" s="77"/>
      <c r="G41" s="75"/>
      <c r="H41" s="76"/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x14ac:dyDescent="0.4">
      <c r="A42" s="53" t="s">
        <v>201</v>
      </c>
      <c r="B42" s="84" t="s">
        <v>202</v>
      </c>
      <c r="C42" s="75" t="s">
        <v>173</v>
      </c>
      <c r="D42" s="75"/>
      <c r="E42" s="76"/>
      <c r="F42" s="77"/>
      <c r="G42" s="75"/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x14ac:dyDescent="0.4">
      <c r="A43" s="70" t="s">
        <v>85</v>
      </c>
      <c r="B43" s="53" t="s">
        <v>91</v>
      </c>
      <c r="C43" s="81"/>
      <c r="D43" s="81"/>
      <c r="E43" s="82"/>
      <c r="F43" s="77"/>
      <c r="G43" s="75"/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x14ac:dyDescent="0.4">
      <c r="A44" s="70" t="s">
        <v>144</v>
      </c>
      <c r="B44" s="53" t="s">
        <v>145</v>
      </c>
      <c r="C44" s="75" t="s">
        <v>173</v>
      </c>
      <c r="D44" s="75"/>
      <c r="E44" s="76"/>
      <c r="F44" s="77"/>
      <c r="G44" s="75"/>
      <c r="H44" s="76"/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x14ac:dyDescent="0.4">
      <c r="A45" s="70" t="s">
        <v>151</v>
      </c>
      <c r="B45" s="53" t="s">
        <v>152</v>
      </c>
      <c r="C45" s="75" t="s">
        <v>173</v>
      </c>
      <c r="D45" s="75"/>
      <c r="E45" s="76"/>
      <c r="F45" s="77"/>
      <c r="G45" s="75"/>
      <c r="H45" s="76"/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x14ac:dyDescent="0.4">
      <c r="A46" s="70" t="s">
        <v>99</v>
      </c>
      <c r="B46" s="53" t="s">
        <v>100</v>
      </c>
      <c r="C46" s="75" t="s">
        <v>184</v>
      </c>
      <c r="D46" s="75"/>
      <c r="E46" s="76"/>
      <c r="F46" s="77"/>
      <c r="G46" s="75"/>
      <c r="H46" s="76"/>
      <c r="I46" s="79"/>
      <c r="J46" s="78"/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x14ac:dyDescent="0.4">
      <c r="A47" s="70" t="s">
        <v>219</v>
      </c>
      <c r="B47" s="53" t="s">
        <v>220</v>
      </c>
      <c r="C47" s="75" t="s">
        <v>173</v>
      </c>
      <c r="D47" s="75"/>
      <c r="E47" s="76"/>
      <c r="F47" s="77"/>
      <c r="G47" s="75"/>
      <c r="H47" s="76"/>
      <c r="I47" s="79"/>
      <c r="J47" s="78"/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x14ac:dyDescent="0.4">
      <c r="A48" s="70" t="s">
        <v>115</v>
      </c>
      <c r="B48" s="53" t="s">
        <v>116</v>
      </c>
      <c r="C48" s="75" t="s">
        <v>173</v>
      </c>
      <c r="D48" s="75"/>
      <c r="E48" s="76"/>
      <c r="F48" s="77"/>
      <c r="G48" s="75"/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x14ac:dyDescent="0.4">
      <c r="A49" s="70" t="s">
        <v>139</v>
      </c>
      <c r="B49" s="53" t="s">
        <v>171</v>
      </c>
      <c r="C49" s="75" t="s">
        <v>76</v>
      </c>
      <c r="D49" s="75"/>
      <c r="E49" s="76"/>
      <c r="F49" s="77"/>
      <c r="G49" s="75"/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x14ac:dyDescent="0.4">
      <c r="A50" s="70" t="s">
        <v>172</v>
      </c>
      <c r="B50" s="53" t="s">
        <v>89</v>
      </c>
      <c r="C50" s="75" t="s">
        <v>173</v>
      </c>
      <c r="D50" s="75"/>
      <c r="E50" s="76"/>
      <c r="F50" s="77"/>
      <c r="G50" s="75"/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x14ac:dyDescent="0.4">
      <c r="A51" s="53" t="s">
        <v>190</v>
      </c>
      <c r="B51" s="84" t="s">
        <v>191</v>
      </c>
      <c r="C51" s="81" t="s">
        <v>173</v>
      </c>
      <c r="D51" s="81"/>
      <c r="E51" s="82"/>
      <c r="F51" s="77"/>
      <c r="G51" s="75"/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15.9" thickBot="1" x14ac:dyDescent="0.45">
      <c r="A52" s="70" t="s">
        <v>186</v>
      </c>
      <c r="B52" s="53" t="s">
        <v>187</v>
      </c>
      <c r="C52" s="64" t="s">
        <v>173</v>
      </c>
      <c r="D52" s="64"/>
      <c r="E52" s="61"/>
      <c r="F52" s="62"/>
      <c r="G52" s="64"/>
      <c r="H52" s="61"/>
      <c r="I52" s="63"/>
      <c r="J52" s="60"/>
      <c r="K52" s="61"/>
      <c r="L52" s="62"/>
      <c r="M52" s="64"/>
      <c r="N52" s="61"/>
      <c r="O52" s="63"/>
      <c r="P52" s="60"/>
      <c r="Q52" s="61"/>
      <c r="R52" s="62"/>
      <c r="S52" s="64"/>
      <c r="T52" s="61"/>
      <c r="U52" s="62"/>
    </row>
    <row r="53" spans="1:21" x14ac:dyDescent="0.4">
      <c r="A53" s="70" t="s">
        <v>221</v>
      </c>
      <c r="B53" s="53" t="s">
        <v>88</v>
      </c>
      <c r="C53" s="46" t="s">
        <v>173</v>
      </c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</row>
    <row r="54" spans="1:21" x14ac:dyDescent="0.4">
      <c r="A54" s="70"/>
      <c r="B54" s="53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</row>
    <row r="55" spans="1:21" ht="15.9" thickBot="1" x14ac:dyDescent="0.45">
      <c r="A55" s="70"/>
      <c r="B55" s="53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1:21" ht="15.9" thickBot="1" x14ac:dyDescent="0.45">
      <c r="A56" s="47" t="s">
        <v>64</v>
      </c>
      <c r="B56" s="48">
        <f>COUNTIF(A5:A55,"*")</f>
        <v>49</v>
      </c>
      <c r="C56" s="48">
        <f>COUNTIF(A5:A36,"*")</f>
        <v>32</v>
      </c>
      <c r="D56" s="48">
        <f>COUNTIF(D5:D52,"P")</f>
        <v>0</v>
      </c>
      <c r="E56" s="1"/>
    </row>
    <row r="57" spans="1:21" ht="15.9" thickBot="1" x14ac:dyDescent="0.45">
      <c r="A57" s="115" t="s">
        <v>17</v>
      </c>
      <c r="B57" s="116"/>
      <c r="C57" s="116"/>
      <c r="D57" s="116"/>
      <c r="E57" s="117"/>
      <c r="F57" s="228" t="s">
        <v>18</v>
      </c>
      <c r="G57" s="226"/>
      <c r="H57" s="227"/>
      <c r="I57" s="228" t="s">
        <v>22</v>
      </c>
      <c r="J57" s="226"/>
      <c r="K57" s="227"/>
      <c r="L57" s="228" t="s">
        <v>23</v>
      </c>
      <c r="M57" s="226"/>
      <c r="N57" s="227"/>
      <c r="O57" s="228" t="s">
        <v>24</v>
      </c>
      <c r="P57" s="226"/>
      <c r="Q57" s="227"/>
      <c r="R57" s="228" t="s">
        <v>25</v>
      </c>
      <c r="S57" s="226"/>
      <c r="T57" s="227"/>
    </row>
    <row r="58" spans="1:21" ht="19.75" x14ac:dyDescent="0.4">
      <c r="A58" s="49" t="s">
        <v>16</v>
      </c>
      <c r="B58" s="50">
        <f>COUNTIF(C5:C52,"P")</f>
        <v>39</v>
      </c>
      <c r="C58" s="50">
        <f>COUNTIF(D5:D52,"P")</f>
        <v>0</v>
      </c>
      <c r="D58" s="50">
        <f>COUNTIF(E5:E52,"*")</f>
        <v>0</v>
      </c>
      <c r="E58" s="51">
        <f>COUNTIF(F5:F52,"*")</f>
        <v>0</v>
      </c>
      <c r="F58" s="217" t="s">
        <v>0</v>
      </c>
      <c r="G58" s="218"/>
      <c r="H58" s="26">
        <f>COUNTIF(G5:G52,"*")</f>
        <v>0</v>
      </c>
      <c r="I58" s="219" t="s">
        <v>0</v>
      </c>
      <c r="J58" s="218"/>
      <c r="K58" s="26">
        <f>COUNTIF(J5:J52,"*")</f>
        <v>0</v>
      </c>
      <c r="L58" s="219" t="s">
        <v>0</v>
      </c>
      <c r="M58" s="218"/>
      <c r="N58" s="26">
        <f>COUNTIF(M5:M52,"*")</f>
        <v>1</v>
      </c>
      <c r="O58" s="219" t="s">
        <v>0</v>
      </c>
      <c r="P58" s="218"/>
      <c r="Q58" s="26">
        <f>COUNTIF(P5:P52,"*")</f>
        <v>0</v>
      </c>
      <c r="R58" s="219" t="s">
        <v>0</v>
      </c>
      <c r="S58" s="218"/>
      <c r="T58" s="26">
        <f>COUNTIF(S5:S52,"*")</f>
        <v>0</v>
      </c>
    </row>
    <row r="59" spans="1:21" ht="19.75" x14ac:dyDescent="0.4">
      <c r="A59" s="22" t="s">
        <v>13</v>
      </c>
      <c r="B59" s="24">
        <f>ROUNDUP(B56*(1/2),0)</f>
        <v>25</v>
      </c>
      <c r="C59" s="24">
        <f>ROUNDUP(B56*(1/2),0)</f>
        <v>25</v>
      </c>
      <c r="D59" s="24">
        <f t="shared" ref="D59:E59" si="0">ROUNDUP(D58*(1/3),0)</f>
        <v>0</v>
      </c>
      <c r="E59" s="38">
        <f t="shared" si="0"/>
        <v>0</v>
      </c>
      <c r="F59" s="220" t="s">
        <v>1</v>
      </c>
      <c r="G59" s="221"/>
      <c r="H59" s="27">
        <f>COUNTIF(H5:H52,"*")</f>
        <v>0</v>
      </c>
      <c r="I59" s="222" t="s">
        <v>1</v>
      </c>
      <c r="J59" s="221"/>
      <c r="K59" s="27">
        <f>COUNTIF(K5:K52,"*")</f>
        <v>0</v>
      </c>
      <c r="L59" s="222" t="s">
        <v>1</v>
      </c>
      <c r="M59" s="221"/>
      <c r="N59" s="27">
        <f>COUNTIF(N5:N52,"*")</f>
        <v>0</v>
      </c>
      <c r="O59" s="222" t="s">
        <v>1</v>
      </c>
      <c r="P59" s="221"/>
      <c r="Q59" s="27">
        <f>COUNTIF(Q5:Q52,"*")</f>
        <v>0</v>
      </c>
      <c r="R59" s="222" t="s">
        <v>1</v>
      </c>
      <c r="S59" s="221"/>
      <c r="T59" s="27">
        <f>COUNTIF(T5:T52,"*")</f>
        <v>0</v>
      </c>
    </row>
    <row r="60" spans="1:21" ht="20.149999999999999" thickBot="1" x14ac:dyDescent="0.45">
      <c r="A60" s="22" t="s">
        <v>14</v>
      </c>
      <c r="B60" s="24">
        <f>ROUNDDOWN(B58/2,0)+1</f>
        <v>20</v>
      </c>
      <c r="C60" s="24">
        <f>ROUNDDOWN(C58/2,0)+1</f>
        <v>1</v>
      </c>
      <c r="D60" s="24">
        <f>ROUNDDOWN(D58/2,0)+1</f>
        <v>1</v>
      </c>
      <c r="E60" s="38">
        <f t="shared" ref="E60" si="1">ROUNDDOWN(E58/2,0)+1</f>
        <v>1</v>
      </c>
      <c r="F60" s="212" t="s">
        <v>2</v>
      </c>
      <c r="G60" s="213"/>
      <c r="H60" s="28">
        <f>COUNTIF(I5:I52,"*")</f>
        <v>0</v>
      </c>
      <c r="I60" s="214" t="s">
        <v>2</v>
      </c>
      <c r="J60" s="213"/>
      <c r="K60" s="28">
        <f>COUNTIF(L5:L52,"*")</f>
        <v>0</v>
      </c>
      <c r="L60" s="214" t="s">
        <v>2</v>
      </c>
      <c r="M60" s="213"/>
      <c r="N60" s="28">
        <f>COUNTIF(O5:O52,"*")</f>
        <v>0</v>
      </c>
      <c r="O60" s="214" t="s">
        <v>2</v>
      </c>
      <c r="P60" s="213"/>
      <c r="Q60" s="28">
        <f>COUNTIF(R5:R52,"*")</f>
        <v>0</v>
      </c>
      <c r="R60" s="214" t="s">
        <v>2</v>
      </c>
      <c r="S60" s="213"/>
      <c r="T60" s="28">
        <f>COUNTIF(U5:U52,"*")</f>
        <v>0</v>
      </c>
    </row>
    <row r="61" spans="1:21" ht="20.149999999999999" thickBot="1" x14ac:dyDescent="0.45">
      <c r="A61" s="35" t="s">
        <v>15</v>
      </c>
      <c r="B61" s="36">
        <f>ROUNDUP(B58*2/3,0)</f>
        <v>26</v>
      </c>
      <c r="C61" s="36">
        <f t="shared" ref="C61:E61" si="2">ROUNDUP(C58*2/3,0)</f>
        <v>0</v>
      </c>
      <c r="D61" s="36">
        <f t="shared" si="2"/>
        <v>0</v>
      </c>
      <c r="E61" s="83">
        <f t="shared" si="2"/>
        <v>0</v>
      </c>
      <c r="F61" s="215" t="s">
        <v>19</v>
      </c>
      <c r="G61" s="216"/>
      <c r="H61" s="29" t="str">
        <f>IF(H58&gt;H59,"PASS","FAIL")</f>
        <v>FAIL</v>
      </c>
      <c r="I61" s="215" t="s">
        <v>19</v>
      </c>
      <c r="J61" s="216"/>
      <c r="K61" s="29" t="str">
        <f>IF(K58&gt;K59,"PASS","FAIL")</f>
        <v>FAIL</v>
      </c>
      <c r="L61" s="215" t="s">
        <v>19</v>
      </c>
      <c r="M61" s="216"/>
      <c r="N61" s="29" t="str">
        <f>IF(N58&gt;N59,"PASS","FAIL")</f>
        <v>PASS</v>
      </c>
      <c r="O61" s="215" t="s">
        <v>19</v>
      </c>
      <c r="P61" s="216"/>
      <c r="Q61" s="29" t="str">
        <f>IF(Q58&gt;Q59,"PASS","FAIL")</f>
        <v>FAIL</v>
      </c>
      <c r="R61" s="215" t="s">
        <v>19</v>
      </c>
      <c r="S61" s="216"/>
      <c r="T61" s="29" t="str">
        <f>IF(T58&gt;T59,"PASS","FAIL")</f>
        <v>FAIL</v>
      </c>
    </row>
    <row r="62" spans="1:21" ht="20.149999999999999" thickBot="1" x14ac:dyDescent="0.45">
      <c r="A62" s="35" t="s">
        <v>67</v>
      </c>
      <c r="B62" s="36">
        <f>ROUNDUP(B56*2/3,0)</f>
        <v>33</v>
      </c>
      <c r="C62" s="36">
        <f>ROUNDUP(C56*2/3,0)</f>
        <v>22</v>
      </c>
      <c r="D62" s="36">
        <f t="shared" ref="D62:E62" si="3">ROUNDUP(D56*2/3,0)</f>
        <v>0</v>
      </c>
      <c r="E62" s="83">
        <f t="shared" si="3"/>
        <v>0</v>
      </c>
      <c r="F62" s="223" t="s">
        <v>21</v>
      </c>
      <c r="G62" s="224"/>
      <c r="H62" s="225"/>
      <c r="I62" s="223" t="s">
        <v>21</v>
      </c>
      <c r="J62" s="224"/>
      <c r="K62" s="225"/>
      <c r="L62" s="223" t="s">
        <v>21</v>
      </c>
      <c r="M62" s="224"/>
      <c r="N62" s="225"/>
      <c r="O62" s="223" t="s">
        <v>21</v>
      </c>
      <c r="P62" s="224"/>
      <c r="Q62" s="225"/>
      <c r="R62" s="223" t="s">
        <v>21</v>
      </c>
      <c r="S62" s="224"/>
      <c r="T62" s="225"/>
    </row>
    <row r="63" spans="1:21" ht="15.9" thickBot="1" x14ac:dyDescent="0.45">
      <c r="A63" s="37" t="s">
        <v>26</v>
      </c>
      <c r="B63" s="113">
        <f>ROUNDUP(B58*0.25,0)</f>
        <v>10</v>
      </c>
      <c r="C63" s="113">
        <f t="shared" ref="C63:E64" si="4">ROUNDUP(C58*0.25,0)</f>
        <v>0</v>
      </c>
      <c r="D63" s="113">
        <f t="shared" si="4"/>
        <v>0</v>
      </c>
      <c r="E63" s="114">
        <f t="shared" si="4"/>
        <v>0</v>
      </c>
      <c r="F63" s="226" t="s">
        <v>20</v>
      </c>
      <c r="G63" s="226"/>
      <c r="H63" s="227"/>
      <c r="I63" s="228" t="s">
        <v>20</v>
      </c>
      <c r="J63" s="226"/>
      <c r="K63" s="227"/>
      <c r="L63" s="228" t="s">
        <v>20</v>
      </c>
      <c r="M63" s="226"/>
      <c r="N63" s="227"/>
      <c r="O63" s="228" t="s">
        <v>20</v>
      </c>
      <c r="P63" s="226"/>
      <c r="Q63" s="227"/>
      <c r="R63" s="228" t="s">
        <v>20</v>
      </c>
      <c r="S63" s="226"/>
      <c r="T63" s="227"/>
    </row>
    <row r="64" spans="1:21" x14ac:dyDescent="0.4">
      <c r="A64" s="40" t="s">
        <v>119</v>
      </c>
      <c r="B64" s="86">
        <f>ROUNDUP(B56*1/3,0)</f>
        <v>17</v>
      </c>
      <c r="C64" s="86">
        <f t="shared" si="4"/>
        <v>7</v>
      </c>
      <c r="D64" s="86">
        <f t="shared" si="4"/>
        <v>0</v>
      </c>
      <c r="E64" s="87">
        <f t="shared" si="4"/>
        <v>0</v>
      </c>
      <c r="F64" s="217" t="s">
        <v>0</v>
      </c>
      <c r="G64" s="218"/>
      <c r="H64" s="26">
        <f>COUNTIF(G5:G52,"*")</f>
        <v>0</v>
      </c>
      <c r="I64" s="219" t="s">
        <v>0</v>
      </c>
      <c r="J64" s="218"/>
      <c r="K64" s="26">
        <f>COUNTIF(J5:J52,"*")</f>
        <v>0</v>
      </c>
      <c r="L64" s="219" t="s">
        <v>0</v>
      </c>
      <c r="M64" s="218"/>
      <c r="N64" s="26">
        <f>COUNTIF(M5:M52,"*")</f>
        <v>1</v>
      </c>
      <c r="O64" s="219" t="s">
        <v>0</v>
      </c>
      <c r="P64" s="218"/>
      <c r="Q64" s="26">
        <f>COUNTIF(P5:P52,"*")</f>
        <v>0</v>
      </c>
      <c r="R64" s="219" t="s">
        <v>0</v>
      </c>
      <c r="S64" s="218"/>
      <c r="T64" s="26">
        <f>COUNTIF(S5:S52,"*")</f>
        <v>0</v>
      </c>
    </row>
    <row r="65" spans="1:20" x14ac:dyDescent="0.4">
      <c r="A65" s="40" t="s">
        <v>62</v>
      </c>
      <c r="B65" s="45">
        <f>COUNTIF(C5:C52,"E")</f>
        <v>2</v>
      </c>
      <c r="C65" s="45">
        <f>COUNTIF(D5:D55,"E")</f>
        <v>0</v>
      </c>
      <c r="D65" s="45">
        <f>COUNTIF(E5:E55,"E")</f>
        <v>0</v>
      </c>
      <c r="E65" s="44">
        <f>COUNTIF(F5:F55,"E")</f>
        <v>0</v>
      </c>
      <c r="F65" s="220" t="s">
        <v>1</v>
      </c>
      <c r="G65" s="221"/>
      <c r="H65" s="27">
        <f>COUNTIF(H5:H52,"*")</f>
        <v>0</v>
      </c>
      <c r="I65" s="222" t="s">
        <v>1</v>
      </c>
      <c r="J65" s="221"/>
      <c r="K65" s="27">
        <f>COUNTIF(K5:K52,"*")</f>
        <v>0</v>
      </c>
      <c r="L65" s="222" t="s">
        <v>1</v>
      </c>
      <c r="M65" s="221"/>
      <c r="N65" s="27">
        <f>COUNTIF(N5:N52,"*")</f>
        <v>0</v>
      </c>
      <c r="O65" s="222" t="s">
        <v>1</v>
      </c>
      <c r="P65" s="221"/>
      <c r="Q65" s="27">
        <f>COUNTIF(Q5:Q52,"*")</f>
        <v>0</v>
      </c>
      <c r="R65" s="222" t="s">
        <v>1</v>
      </c>
      <c r="S65" s="221"/>
      <c r="T65" s="27">
        <f>COUNTIF(T5:T52,"*")</f>
        <v>0</v>
      </c>
    </row>
    <row r="66" spans="1:20" ht="15.9" thickBot="1" x14ac:dyDescent="0.45">
      <c r="A66" s="41" t="s">
        <v>63</v>
      </c>
      <c r="B66" s="43">
        <f>COUNTIF(C5:C52,"U")</f>
        <v>5</v>
      </c>
      <c r="C66" s="43">
        <f>COUNTIF(D5:D56,"U")</f>
        <v>0</v>
      </c>
      <c r="D66" s="43">
        <f>COUNTIF(E5:E56,"U")</f>
        <v>0</v>
      </c>
      <c r="E66" s="42">
        <f>COUNTIF(F5:F56,"U")</f>
        <v>0</v>
      </c>
      <c r="F66" s="212" t="s">
        <v>2</v>
      </c>
      <c r="G66" s="213"/>
      <c r="H66" s="28">
        <f>COUNTIF(I5:I52,"*")</f>
        <v>0</v>
      </c>
      <c r="I66" s="214" t="s">
        <v>2</v>
      </c>
      <c r="J66" s="213"/>
      <c r="K66" s="28">
        <f>COUNTIF(L5:L52,"*")</f>
        <v>0</v>
      </c>
      <c r="L66" s="214" t="s">
        <v>2</v>
      </c>
      <c r="M66" s="213"/>
      <c r="N66" s="28">
        <f>COUNTIF(O5:O52,"*")</f>
        <v>0</v>
      </c>
      <c r="O66" s="214" t="s">
        <v>2</v>
      </c>
      <c r="P66" s="213"/>
      <c r="Q66" s="28">
        <f>COUNTIF(R5:R52,"*")</f>
        <v>0</v>
      </c>
      <c r="R66" s="214" t="s">
        <v>2</v>
      </c>
      <c r="S66" s="213"/>
      <c r="T66" s="28">
        <f>COUNTIF(U5:U52,"*")</f>
        <v>0</v>
      </c>
    </row>
    <row r="67" spans="1:20" ht="15.9" thickBot="1" x14ac:dyDescent="0.45">
      <c r="A67" s="4"/>
      <c r="E67" s="1"/>
      <c r="F67" s="215" t="s">
        <v>19</v>
      </c>
      <c r="G67" s="216"/>
      <c r="H67" s="29" t="str">
        <f>IF(H64&gt;=((H64+H65)*(2/3)),"PASS","FAIL")</f>
        <v>PASS</v>
      </c>
      <c r="I67" s="215" t="s">
        <v>19</v>
      </c>
      <c r="J67" s="216"/>
      <c r="K67" s="29" t="str">
        <f>IF(K64&gt;=((K64+K65)*(2/3)),"PASS","FAIL")</f>
        <v>PASS</v>
      </c>
      <c r="L67" s="215" t="s">
        <v>19</v>
      </c>
      <c r="M67" s="216"/>
      <c r="N67" s="29" t="str">
        <f>IF(N64&gt;=((N64+N65)*(2/3)),"PASS","FAIL")</f>
        <v>PASS</v>
      </c>
      <c r="O67" s="215" t="s">
        <v>19</v>
      </c>
      <c r="P67" s="216"/>
      <c r="Q67" s="29" t="str">
        <f>IF(Q64&gt;=((Q64+Q65)*(2/3)),"PASS","FAIL")</f>
        <v>PASS</v>
      </c>
      <c r="R67" s="215" t="s">
        <v>19</v>
      </c>
      <c r="S67" s="216"/>
      <c r="T67" s="29" t="str">
        <f>IF(T64&gt;=((T64+T65)*(2/3)),"PASS","FAIL")</f>
        <v>PASS</v>
      </c>
    </row>
    <row r="68" spans="1:20" x14ac:dyDescent="0.4">
      <c r="A68" s="4"/>
      <c r="E68" s="1"/>
    </row>
  </sheetData>
  <sortState ref="A5:B53">
    <sortCondition ref="A5:A53"/>
  </sortState>
  <mergeCells count="64">
    <mergeCell ref="R57:T57"/>
    <mergeCell ref="B1:L1"/>
    <mergeCell ref="C2:F3"/>
    <mergeCell ref="G2:U2"/>
    <mergeCell ref="G3:I3"/>
    <mergeCell ref="J3:L3"/>
    <mergeCell ref="M3:O3"/>
    <mergeCell ref="P3:R3"/>
    <mergeCell ref="S3:U3"/>
    <mergeCell ref="A4:B4"/>
    <mergeCell ref="F57:H57"/>
    <mergeCell ref="I57:K57"/>
    <mergeCell ref="L57:N57"/>
    <mergeCell ref="O57:Q57"/>
    <mergeCell ref="F59:G59"/>
    <mergeCell ref="I59:J59"/>
    <mergeCell ref="L59:M59"/>
    <mergeCell ref="O59:P59"/>
    <mergeCell ref="R59:S59"/>
    <mergeCell ref="F58:G58"/>
    <mergeCell ref="I58:J58"/>
    <mergeCell ref="L58:M58"/>
    <mergeCell ref="O58:P58"/>
    <mergeCell ref="R58:S58"/>
    <mergeCell ref="F61:G61"/>
    <mergeCell ref="I61:J61"/>
    <mergeCell ref="L61:M61"/>
    <mergeCell ref="O61:P61"/>
    <mergeCell ref="R61:S61"/>
    <mergeCell ref="F60:G60"/>
    <mergeCell ref="I60:J60"/>
    <mergeCell ref="L60:M60"/>
    <mergeCell ref="O60:P60"/>
    <mergeCell ref="R60:S60"/>
    <mergeCell ref="F63:H63"/>
    <mergeCell ref="I63:K63"/>
    <mergeCell ref="L63:N63"/>
    <mergeCell ref="O63:Q63"/>
    <mergeCell ref="R63:T63"/>
    <mergeCell ref="F62:H62"/>
    <mergeCell ref="I62:K62"/>
    <mergeCell ref="L62:N62"/>
    <mergeCell ref="O62:Q62"/>
    <mergeCell ref="R62:T62"/>
    <mergeCell ref="F65:G65"/>
    <mergeCell ref="I65:J65"/>
    <mergeCell ref="L65:M65"/>
    <mergeCell ref="O65:P65"/>
    <mergeCell ref="R65:S65"/>
    <mergeCell ref="F64:G64"/>
    <mergeCell ref="I64:J64"/>
    <mergeCell ref="L64:M64"/>
    <mergeCell ref="O64:P64"/>
    <mergeCell ref="R64:S64"/>
    <mergeCell ref="F67:G67"/>
    <mergeCell ref="I67:J67"/>
    <mergeCell ref="L67:M67"/>
    <mergeCell ref="O67:P67"/>
    <mergeCell ref="R67:S67"/>
    <mergeCell ref="F66:G66"/>
    <mergeCell ref="I66:J66"/>
    <mergeCell ref="L66:M66"/>
    <mergeCell ref="O66:P66"/>
    <mergeCell ref="R66:S66"/>
  </mergeCells>
  <conditionalFormatting sqref="I5">
    <cfRule type="expression" dxfId="9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topLeftCell="A35" zoomScaleNormal="150" zoomScalePageLayoutView="150" workbookViewId="0">
      <selection activeCell="C47" sqref="C47"/>
    </sheetView>
  </sheetViews>
  <sheetFormatPr defaultColWidth="8.84375" defaultRowHeight="15.45" x14ac:dyDescent="0.4"/>
  <cols>
    <col min="1" max="1" width="27.15234375" style="1" customWidth="1"/>
    <col min="2" max="2" width="11.69140625" style="4" customWidth="1"/>
    <col min="3" max="5" width="6.69140625" style="4" customWidth="1"/>
    <col min="6" max="8" width="6.69140625" style="1" customWidth="1"/>
    <col min="9" max="9" width="7.84375" style="1" customWidth="1"/>
    <col min="10" max="11" width="6.69140625" style="1" customWidth="1"/>
    <col min="12" max="12" width="7.84375" style="1" customWidth="1"/>
    <col min="13" max="14" width="6.69140625" style="1" customWidth="1"/>
    <col min="15" max="15" width="7.84375" style="1" customWidth="1"/>
    <col min="16" max="17" width="6.69140625" style="1" customWidth="1"/>
    <col min="18" max="18" width="7.84375" style="1" customWidth="1"/>
    <col min="19" max="20" width="6.69140625" style="1" customWidth="1"/>
    <col min="21" max="21" width="7.84375" style="1" customWidth="1"/>
    <col min="22" max="22" width="8.84375" style="1"/>
    <col min="23" max="23" width="14.15234375" style="1" bestFit="1" customWidth="1"/>
    <col min="24" max="24" width="13.69140625" style="1" customWidth="1"/>
    <col min="25" max="16384" width="8.84375" style="1"/>
  </cols>
  <sheetData>
    <row r="1" spans="1:24" ht="22.75" thickBot="1" x14ac:dyDescent="0.55000000000000004"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1:24" ht="32.049999999999997" customHeight="1" thickBot="1" x14ac:dyDescent="0.5"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  <c r="W2" s="65" t="s">
        <v>73</v>
      </c>
      <c r="X2" s="66">
        <v>42998</v>
      </c>
    </row>
    <row r="3" spans="1:24" ht="15.9" thickBot="1" x14ac:dyDescent="0.45">
      <c r="B3" s="2"/>
      <c r="C3" s="233"/>
      <c r="D3" s="234"/>
      <c r="E3" s="234"/>
      <c r="F3" s="235"/>
      <c r="G3" s="239" t="s">
        <v>167</v>
      </c>
      <c r="H3" s="239"/>
      <c r="I3" s="239"/>
      <c r="J3" s="239" t="s">
        <v>168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3" t="s">
        <v>70</v>
      </c>
      <c r="X3" s="80"/>
    </row>
    <row r="4" spans="1:24" s="3" customFormat="1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115" t="s">
        <v>0</v>
      </c>
      <c r="H4" s="116" t="s">
        <v>1</v>
      </c>
      <c r="I4" s="20" t="s">
        <v>2</v>
      </c>
      <c r="J4" s="115" t="s">
        <v>0</v>
      </c>
      <c r="K4" s="116" t="s">
        <v>1</v>
      </c>
      <c r="L4" s="20" t="s">
        <v>2</v>
      </c>
      <c r="M4" s="115" t="s">
        <v>0</v>
      </c>
      <c r="N4" s="116" t="s">
        <v>1</v>
      </c>
      <c r="O4" s="117" t="s">
        <v>2</v>
      </c>
      <c r="P4" s="21" t="s">
        <v>0</v>
      </c>
      <c r="Q4" s="116" t="s">
        <v>1</v>
      </c>
      <c r="R4" s="20" t="s">
        <v>2</v>
      </c>
      <c r="S4" s="115" t="s">
        <v>0</v>
      </c>
      <c r="T4" s="116" t="s">
        <v>1</v>
      </c>
      <c r="U4" s="117" t="s">
        <v>2</v>
      </c>
      <c r="W4" s="3" t="s">
        <v>71</v>
      </c>
      <c r="X4" s="80"/>
    </row>
    <row r="5" spans="1:24" x14ac:dyDescent="0.4">
      <c r="A5" s="71" t="s">
        <v>146</v>
      </c>
      <c r="B5" s="72" t="s">
        <v>147</v>
      </c>
      <c r="C5" s="68" t="s">
        <v>173</v>
      </c>
      <c r="D5" s="68"/>
      <c r="E5" s="57"/>
      <c r="F5" s="19"/>
      <c r="G5" s="17"/>
      <c r="H5" s="18"/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  <c r="W5" s="3" t="s">
        <v>72</v>
      </c>
      <c r="X5" s="80"/>
    </row>
    <row r="6" spans="1:24" x14ac:dyDescent="0.4">
      <c r="A6" s="71" t="s">
        <v>215</v>
      </c>
      <c r="B6" s="72" t="s">
        <v>216</v>
      </c>
      <c r="C6" s="69" t="s">
        <v>173</v>
      </c>
      <c r="D6" s="69"/>
      <c r="E6" s="6"/>
      <c r="F6" s="7"/>
      <c r="G6" s="8"/>
      <c r="H6" s="9"/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  <c r="W6" s="3" t="s">
        <v>69</v>
      </c>
      <c r="X6" s="85"/>
    </row>
    <row r="7" spans="1:24" x14ac:dyDescent="0.4">
      <c r="A7" s="71" t="s">
        <v>178</v>
      </c>
      <c r="B7" s="72" t="s">
        <v>179</v>
      </c>
      <c r="C7" s="69" t="s">
        <v>173</v>
      </c>
      <c r="D7" s="69"/>
      <c r="E7" s="6"/>
      <c r="F7" s="7"/>
      <c r="G7" s="8"/>
      <c r="H7" s="9"/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x14ac:dyDescent="0.4">
      <c r="A8" s="71" t="s">
        <v>155</v>
      </c>
      <c r="B8" s="72" t="s">
        <v>92</v>
      </c>
      <c r="C8" s="10" t="s">
        <v>173</v>
      </c>
      <c r="D8" s="10"/>
      <c r="E8" s="9"/>
      <c r="F8" s="7"/>
      <c r="G8" s="8"/>
      <c r="H8" s="9"/>
      <c r="I8" s="16"/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x14ac:dyDescent="0.4">
      <c r="A9" s="71" t="s">
        <v>212</v>
      </c>
      <c r="B9" s="72" t="s">
        <v>213</v>
      </c>
      <c r="C9" s="69" t="s">
        <v>173</v>
      </c>
      <c r="D9" s="69"/>
      <c r="E9" s="6"/>
      <c r="F9" s="7"/>
      <c r="G9" s="8"/>
      <c r="H9" s="9"/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4" x14ac:dyDescent="0.4">
      <c r="A10" s="71" t="s">
        <v>210</v>
      </c>
      <c r="B10" s="72" t="s">
        <v>211</v>
      </c>
      <c r="C10" s="69" t="s">
        <v>76</v>
      </c>
      <c r="D10" s="69"/>
      <c r="E10" s="6"/>
      <c r="F10" s="7"/>
      <c r="G10" s="8"/>
      <c r="H10" s="9"/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x14ac:dyDescent="0.4">
      <c r="A11" s="71" t="s">
        <v>148</v>
      </c>
      <c r="B11" s="72" t="s">
        <v>149</v>
      </c>
      <c r="C11" s="69" t="s">
        <v>173</v>
      </c>
      <c r="D11" s="69"/>
      <c r="E11" s="6"/>
      <c r="F11" s="7"/>
      <c r="G11" s="8"/>
      <c r="H11" s="9"/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x14ac:dyDescent="0.4">
      <c r="A12" s="71" t="s">
        <v>158</v>
      </c>
      <c r="B12" s="72" t="s">
        <v>159</v>
      </c>
      <c r="C12" s="69" t="s">
        <v>173</v>
      </c>
      <c r="D12" s="69"/>
      <c r="E12" s="6"/>
      <c r="F12" s="7"/>
      <c r="G12" s="8"/>
      <c r="H12" s="9"/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x14ac:dyDescent="0.4">
      <c r="A13" s="71" t="s">
        <v>111</v>
      </c>
      <c r="B13" s="72" t="s">
        <v>177</v>
      </c>
      <c r="C13" s="69" t="s">
        <v>184</v>
      </c>
      <c r="D13" s="69"/>
      <c r="E13" s="6"/>
      <c r="F13" s="7"/>
      <c r="G13" s="8"/>
      <c r="H13" s="9"/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x14ac:dyDescent="0.4">
      <c r="A14" s="71" t="s">
        <v>101</v>
      </c>
      <c r="B14" s="72" t="s">
        <v>102</v>
      </c>
      <c r="C14" s="69" t="s">
        <v>173</v>
      </c>
      <c r="D14" s="69"/>
      <c r="E14" s="6"/>
      <c r="F14" s="7"/>
      <c r="G14" s="8"/>
      <c r="H14" s="9"/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x14ac:dyDescent="0.4">
      <c r="A15" s="71" t="s">
        <v>86</v>
      </c>
      <c r="B15" s="72" t="s">
        <v>78</v>
      </c>
      <c r="C15" s="69" t="s">
        <v>76</v>
      </c>
      <c r="D15" s="69"/>
      <c r="E15" s="6"/>
      <c r="F15" s="7"/>
      <c r="G15" s="8"/>
      <c r="H15" s="9"/>
      <c r="I15" s="16"/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x14ac:dyDescent="0.4">
      <c r="A16" s="118" t="s">
        <v>192</v>
      </c>
      <c r="B16" s="119" t="s">
        <v>193</v>
      </c>
      <c r="C16" s="69" t="s">
        <v>173</v>
      </c>
      <c r="D16" s="69"/>
      <c r="E16" s="6"/>
      <c r="F16" s="7"/>
      <c r="G16" s="8"/>
      <c r="H16" s="9"/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x14ac:dyDescent="0.4">
      <c r="A17" s="118" t="s">
        <v>188</v>
      </c>
      <c r="B17" s="119" t="s">
        <v>214</v>
      </c>
      <c r="C17" s="69" t="s">
        <v>173</v>
      </c>
      <c r="D17" s="69"/>
      <c r="E17" s="6"/>
      <c r="F17" s="7"/>
      <c r="G17" s="8"/>
      <c r="H17" s="9"/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x14ac:dyDescent="0.4">
      <c r="A18" s="118" t="s">
        <v>188</v>
      </c>
      <c r="B18" s="119" t="s">
        <v>189</v>
      </c>
      <c r="C18" s="69" t="s">
        <v>173</v>
      </c>
      <c r="D18" s="69"/>
      <c r="E18" s="6"/>
      <c r="F18" s="7"/>
      <c r="G18" s="8"/>
      <c r="H18" s="9"/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x14ac:dyDescent="0.4">
      <c r="A19" s="71" t="s">
        <v>123</v>
      </c>
      <c r="B19" s="72" t="s">
        <v>124</v>
      </c>
      <c r="C19" s="10" t="s">
        <v>184</v>
      </c>
      <c r="D19" s="10"/>
      <c r="E19" s="9"/>
      <c r="F19" s="7"/>
      <c r="G19" s="8"/>
      <c r="H19" s="9"/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x14ac:dyDescent="0.4">
      <c r="A20" s="118" t="s">
        <v>194</v>
      </c>
      <c r="B20" s="119" t="s">
        <v>195</v>
      </c>
      <c r="C20" s="10" t="s">
        <v>173</v>
      </c>
      <c r="D20" s="10"/>
      <c r="E20" s="9"/>
      <c r="F20" s="7"/>
      <c r="G20" s="8"/>
      <c r="H20" s="9"/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x14ac:dyDescent="0.4">
      <c r="A21" s="71" t="s">
        <v>117</v>
      </c>
      <c r="B21" s="72" t="s">
        <v>118</v>
      </c>
      <c r="C21" s="69" t="s">
        <v>173</v>
      </c>
      <c r="D21" s="69"/>
      <c r="E21" s="6"/>
      <c r="F21" s="7"/>
      <c r="G21" s="8"/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x14ac:dyDescent="0.4">
      <c r="A22" s="71" t="s">
        <v>153</v>
      </c>
      <c r="B22" s="72" t="s">
        <v>154</v>
      </c>
      <c r="C22" s="69" t="s">
        <v>173</v>
      </c>
      <c r="D22" s="69"/>
      <c r="E22" s="6"/>
      <c r="F22" s="7"/>
      <c r="G22" s="8"/>
      <c r="H22" s="9"/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x14ac:dyDescent="0.4">
      <c r="A23" s="71" t="s">
        <v>208</v>
      </c>
      <c r="B23" s="72" t="s">
        <v>209</v>
      </c>
      <c r="C23" s="69" t="s">
        <v>173</v>
      </c>
      <c r="D23" s="69"/>
      <c r="E23" s="6"/>
      <c r="F23" s="7"/>
      <c r="G23" s="8"/>
      <c r="H23" s="9"/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x14ac:dyDescent="0.4">
      <c r="A24" s="71" t="s">
        <v>132</v>
      </c>
      <c r="B24" s="72" t="s">
        <v>133</v>
      </c>
      <c r="C24" s="10" t="s">
        <v>173</v>
      </c>
      <c r="D24" s="10"/>
      <c r="E24" s="9"/>
      <c r="F24" s="7"/>
      <c r="G24" s="8"/>
      <c r="H24" s="9"/>
      <c r="I24" s="16"/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x14ac:dyDescent="0.4">
      <c r="A25" s="71" t="s">
        <v>207</v>
      </c>
      <c r="B25" s="72" t="s">
        <v>206</v>
      </c>
      <c r="C25" s="10" t="s">
        <v>173</v>
      </c>
      <c r="D25" s="10"/>
      <c r="E25" s="9"/>
      <c r="F25" s="7"/>
      <c r="G25" s="8"/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x14ac:dyDescent="0.4">
      <c r="A26" s="71" t="s">
        <v>113</v>
      </c>
      <c r="B26" s="72" t="s">
        <v>114</v>
      </c>
      <c r="C26" s="69" t="s">
        <v>173</v>
      </c>
      <c r="D26" s="69"/>
      <c r="E26" s="6"/>
      <c r="F26" s="7"/>
      <c r="G26" s="8"/>
      <c r="H26" s="9"/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x14ac:dyDescent="0.4">
      <c r="A27" s="71" t="s">
        <v>96</v>
      </c>
      <c r="B27" s="72" t="s">
        <v>97</v>
      </c>
      <c r="C27" s="69" t="s">
        <v>184</v>
      </c>
      <c r="D27" s="69"/>
      <c r="E27" s="6"/>
      <c r="F27" s="7"/>
      <c r="G27" s="8"/>
      <c r="H27" s="9"/>
      <c r="I27" s="16"/>
      <c r="J27" s="8"/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x14ac:dyDescent="0.4">
      <c r="A28" s="118" t="s">
        <v>205</v>
      </c>
      <c r="B28" s="119" t="s">
        <v>196</v>
      </c>
      <c r="C28" s="69" t="s">
        <v>173</v>
      </c>
      <c r="D28" s="69"/>
      <c r="E28" s="6"/>
      <c r="F28" s="7"/>
      <c r="G28" s="8"/>
      <c r="H28" s="9"/>
      <c r="I28" s="16"/>
      <c r="J28" s="8"/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x14ac:dyDescent="0.4">
      <c r="A29" s="71" t="s">
        <v>90</v>
      </c>
      <c r="B29" s="72" t="s">
        <v>81</v>
      </c>
      <c r="C29" s="10"/>
      <c r="D29" s="10"/>
      <c r="E29" s="9"/>
      <c r="F29" s="7"/>
      <c r="G29" s="8"/>
      <c r="H29" s="9"/>
      <c r="I29" s="16"/>
      <c r="J29" s="8"/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x14ac:dyDescent="0.4">
      <c r="A30" s="71" t="s">
        <v>83</v>
      </c>
      <c r="B30" s="72" t="s">
        <v>77</v>
      </c>
      <c r="C30" s="69" t="s">
        <v>173</v>
      </c>
      <c r="D30" s="69"/>
      <c r="E30" s="6"/>
      <c r="F30" s="7"/>
      <c r="G30" s="8"/>
      <c r="H30" s="9"/>
      <c r="I30" s="16"/>
      <c r="J30" s="8"/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x14ac:dyDescent="0.4">
      <c r="A31" s="71" t="s">
        <v>217</v>
      </c>
      <c r="B31" s="72" t="s">
        <v>218</v>
      </c>
      <c r="C31" s="10" t="s">
        <v>173</v>
      </c>
      <c r="D31" s="10"/>
      <c r="E31" s="9"/>
      <c r="F31" s="7"/>
      <c r="G31" s="8"/>
      <c r="H31" s="9"/>
      <c r="I31" s="16"/>
      <c r="J31" s="8"/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x14ac:dyDescent="0.4">
      <c r="A32" s="118" t="s">
        <v>199</v>
      </c>
      <c r="B32" s="119" t="s">
        <v>200</v>
      </c>
      <c r="C32" s="75" t="s">
        <v>173</v>
      </c>
      <c r="D32" s="75"/>
      <c r="E32" s="76"/>
      <c r="F32" s="77"/>
      <c r="G32" s="75"/>
      <c r="H32" s="76"/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x14ac:dyDescent="0.4">
      <c r="A33" s="71" t="s">
        <v>137</v>
      </c>
      <c r="B33" s="72" t="s">
        <v>138</v>
      </c>
      <c r="C33" s="75" t="s">
        <v>173</v>
      </c>
      <c r="D33" s="75"/>
      <c r="E33" s="76"/>
      <c r="F33" s="77"/>
      <c r="G33" s="75"/>
      <c r="H33" s="76"/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x14ac:dyDescent="0.4">
      <c r="A34" s="71" t="s">
        <v>156</v>
      </c>
      <c r="B34" s="72" t="s">
        <v>84</v>
      </c>
      <c r="C34" s="75" t="s">
        <v>76</v>
      </c>
      <c r="D34" s="75"/>
      <c r="E34" s="76"/>
      <c r="F34" s="77"/>
      <c r="G34" s="75"/>
      <c r="H34" s="76"/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x14ac:dyDescent="0.4">
      <c r="A35" s="71" t="s">
        <v>197</v>
      </c>
      <c r="B35" s="72" t="s">
        <v>198</v>
      </c>
      <c r="C35" s="75" t="s">
        <v>173</v>
      </c>
      <c r="D35" s="75"/>
      <c r="E35" s="76"/>
      <c r="F35" s="77"/>
      <c r="G35" s="75"/>
      <c r="H35" s="76"/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x14ac:dyDescent="0.4">
      <c r="A36" s="118" t="s">
        <v>203</v>
      </c>
      <c r="B36" s="119" t="s">
        <v>204</v>
      </c>
      <c r="C36" s="75" t="s">
        <v>173</v>
      </c>
      <c r="D36" s="75"/>
      <c r="E36" s="76"/>
      <c r="F36" s="77"/>
      <c r="G36" s="75"/>
      <c r="H36" s="76"/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x14ac:dyDescent="0.4">
      <c r="A37" s="70" t="s">
        <v>125</v>
      </c>
      <c r="B37" s="53" t="s">
        <v>98</v>
      </c>
      <c r="C37" s="75" t="s">
        <v>173</v>
      </c>
      <c r="D37" s="75"/>
      <c r="E37" s="76"/>
      <c r="F37" s="77"/>
      <c r="G37" s="75"/>
      <c r="H37" s="76"/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x14ac:dyDescent="0.4">
      <c r="A38" s="70" t="s">
        <v>162</v>
      </c>
      <c r="B38" s="53" t="s">
        <v>163</v>
      </c>
      <c r="C38" s="75" t="s">
        <v>173</v>
      </c>
      <c r="D38" s="75"/>
      <c r="E38" s="76"/>
      <c r="F38" s="77"/>
      <c r="G38" s="75"/>
      <c r="H38" s="76"/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x14ac:dyDescent="0.4">
      <c r="A39" s="70" t="s">
        <v>175</v>
      </c>
      <c r="B39" s="53" t="s">
        <v>176</v>
      </c>
      <c r="C39" s="75" t="s">
        <v>173</v>
      </c>
      <c r="D39" s="75"/>
      <c r="E39" s="76"/>
      <c r="F39" s="77"/>
      <c r="G39" s="75"/>
      <c r="H39" s="76"/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x14ac:dyDescent="0.4">
      <c r="A40" s="70" t="s">
        <v>166</v>
      </c>
      <c r="B40" s="53" t="s">
        <v>87</v>
      </c>
      <c r="C40" s="75" t="s">
        <v>173</v>
      </c>
      <c r="D40" s="75"/>
      <c r="E40" s="76"/>
      <c r="F40" s="77"/>
      <c r="G40" s="75"/>
      <c r="H40" s="76"/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x14ac:dyDescent="0.4">
      <c r="A41" s="53" t="s">
        <v>201</v>
      </c>
      <c r="B41" s="84" t="s">
        <v>202</v>
      </c>
      <c r="C41" s="75" t="s">
        <v>173</v>
      </c>
      <c r="D41" s="75"/>
      <c r="E41" s="76"/>
      <c r="F41" s="77"/>
      <c r="G41" s="75"/>
      <c r="H41" s="76"/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x14ac:dyDescent="0.4">
      <c r="A42" s="70" t="s">
        <v>85</v>
      </c>
      <c r="B42" s="53" t="s">
        <v>91</v>
      </c>
      <c r="C42" s="75" t="s">
        <v>184</v>
      </c>
      <c r="D42" s="75"/>
      <c r="E42" s="76"/>
      <c r="F42" s="77"/>
      <c r="G42" s="75"/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x14ac:dyDescent="0.4">
      <c r="A43" s="70" t="s">
        <v>144</v>
      </c>
      <c r="B43" s="53" t="s">
        <v>145</v>
      </c>
      <c r="C43" s="81" t="s">
        <v>173</v>
      </c>
      <c r="D43" s="81"/>
      <c r="E43" s="82"/>
      <c r="F43" s="77"/>
      <c r="G43" s="75"/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x14ac:dyDescent="0.4">
      <c r="A44" s="70" t="s">
        <v>151</v>
      </c>
      <c r="B44" s="53" t="s">
        <v>152</v>
      </c>
      <c r="C44" s="75" t="s">
        <v>173</v>
      </c>
      <c r="D44" s="75"/>
      <c r="E44" s="76"/>
      <c r="F44" s="77"/>
      <c r="G44" s="75"/>
      <c r="H44" s="76"/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x14ac:dyDescent="0.4">
      <c r="A45" s="70" t="s">
        <v>99</v>
      </c>
      <c r="B45" s="53" t="s">
        <v>100</v>
      </c>
      <c r="C45" s="75" t="s">
        <v>76</v>
      </c>
      <c r="D45" s="75"/>
      <c r="E45" s="76"/>
      <c r="F45" s="77"/>
      <c r="G45" s="75"/>
      <c r="H45" s="76"/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x14ac:dyDescent="0.4">
      <c r="A46" s="70" t="s">
        <v>219</v>
      </c>
      <c r="B46" s="53" t="s">
        <v>220</v>
      </c>
      <c r="C46" s="75" t="s">
        <v>173</v>
      </c>
      <c r="D46" s="75"/>
      <c r="E46" s="76"/>
      <c r="F46" s="77"/>
      <c r="G46" s="75"/>
      <c r="H46" s="76"/>
      <c r="I46" s="79"/>
      <c r="J46" s="78"/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x14ac:dyDescent="0.4">
      <c r="A47" s="70" t="s">
        <v>115</v>
      </c>
      <c r="B47" s="53" t="s">
        <v>116</v>
      </c>
      <c r="C47" s="75" t="s">
        <v>173</v>
      </c>
      <c r="D47" s="75"/>
      <c r="E47" s="76"/>
      <c r="F47" s="77"/>
      <c r="G47" s="75"/>
      <c r="H47" s="76"/>
      <c r="I47" s="79"/>
      <c r="J47" s="78"/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x14ac:dyDescent="0.4">
      <c r="A48" s="70" t="s">
        <v>139</v>
      </c>
      <c r="B48" s="53" t="s">
        <v>171</v>
      </c>
      <c r="C48" s="75" t="s">
        <v>173</v>
      </c>
      <c r="D48" s="75"/>
      <c r="E48" s="76"/>
      <c r="F48" s="77"/>
      <c r="G48" s="75"/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x14ac:dyDescent="0.4">
      <c r="A49" s="70" t="s">
        <v>172</v>
      </c>
      <c r="B49" s="53" t="s">
        <v>89</v>
      </c>
      <c r="C49" s="75" t="s">
        <v>173</v>
      </c>
      <c r="D49" s="75"/>
      <c r="E49" s="76"/>
      <c r="F49" s="77"/>
      <c r="G49" s="75"/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x14ac:dyDescent="0.4">
      <c r="A50" s="53" t="s">
        <v>190</v>
      </c>
      <c r="B50" s="84" t="s">
        <v>191</v>
      </c>
      <c r="C50" s="75" t="s">
        <v>173</v>
      </c>
      <c r="D50" s="75"/>
      <c r="E50" s="76"/>
      <c r="F50" s="77"/>
      <c r="G50" s="75"/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x14ac:dyDescent="0.4">
      <c r="A51" s="70" t="s">
        <v>186</v>
      </c>
      <c r="B51" s="53" t="s">
        <v>187</v>
      </c>
      <c r="C51" s="81" t="s">
        <v>173</v>
      </c>
      <c r="D51" s="81"/>
      <c r="E51" s="82"/>
      <c r="F51" s="77"/>
      <c r="G51" s="75"/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15.9" thickBot="1" x14ac:dyDescent="0.45">
      <c r="A52" s="70" t="s">
        <v>221</v>
      </c>
      <c r="B52" s="53" t="s">
        <v>88</v>
      </c>
      <c r="C52" s="64" t="s">
        <v>173</v>
      </c>
      <c r="D52" s="64"/>
      <c r="E52" s="61"/>
      <c r="F52" s="62"/>
      <c r="G52" s="64"/>
      <c r="H52" s="61"/>
      <c r="I52" s="63"/>
      <c r="J52" s="60"/>
      <c r="K52" s="61"/>
      <c r="L52" s="62"/>
      <c r="M52" s="64"/>
      <c r="N52" s="61"/>
      <c r="O52" s="63"/>
      <c r="P52" s="60"/>
      <c r="Q52" s="61"/>
      <c r="R52" s="62"/>
      <c r="S52" s="64"/>
      <c r="T52" s="61"/>
      <c r="U52" s="62"/>
    </row>
    <row r="53" spans="1:21" x14ac:dyDescent="0.4">
      <c r="A53" s="70"/>
      <c r="B53" s="53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</row>
    <row r="54" spans="1:21" x14ac:dyDescent="0.4">
      <c r="A54" s="70"/>
      <c r="B54" s="53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</row>
    <row r="55" spans="1:21" ht="15.9" thickBot="1" x14ac:dyDescent="0.45">
      <c r="A55" s="70"/>
      <c r="B55" s="53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1:21" ht="15.9" thickBot="1" x14ac:dyDescent="0.45">
      <c r="A56" s="47" t="s">
        <v>64</v>
      </c>
      <c r="B56" s="48">
        <f>COUNTIF(A5:A55,"*")</f>
        <v>48</v>
      </c>
      <c r="C56" s="48">
        <f>COUNTIF(A5:A36,"*")</f>
        <v>32</v>
      </c>
      <c r="D56" s="48">
        <f>COUNTIF(D5:D52,"P")</f>
        <v>0</v>
      </c>
      <c r="E56" s="1"/>
    </row>
    <row r="57" spans="1:21" ht="15.9" thickBot="1" x14ac:dyDescent="0.45">
      <c r="A57" s="115" t="s">
        <v>17</v>
      </c>
      <c r="B57" s="116"/>
      <c r="C57" s="116"/>
      <c r="D57" s="116"/>
      <c r="E57" s="117"/>
      <c r="F57" s="228" t="s">
        <v>18</v>
      </c>
      <c r="G57" s="226"/>
      <c r="H57" s="227"/>
      <c r="I57" s="228" t="s">
        <v>22</v>
      </c>
      <c r="J57" s="226"/>
      <c r="K57" s="227"/>
      <c r="L57" s="228" t="s">
        <v>23</v>
      </c>
      <c r="M57" s="226"/>
      <c r="N57" s="227"/>
      <c r="O57" s="228" t="s">
        <v>24</v>
      </c>
      <c r="P57" s="226"/>
      <c r="Q57" s="227"/>
      <c r="R57" s="228" t="s">
        <v>25</v>
      </c>
      <c r="S57" s="226"/>
      <c r="T57" s="227"/>
    </row>
    <row r="58" spans="1:21" ht="19.75" x14ac:dyDescent="0.4">
      <c r="A58" s="49" t="s">
        <v>16</v>
      </c>
      <c r="B58" s="50">
        <f>COUNTIF(C5:C52,"P")</f>
        <v>39</v>
      </c>
      <c r="C58" s="50">
        <f>COUNTIF(D5:D52,"P")</f>
        <v>0</v>
      </c>
      <c r="D58" s="50">
        <f>COUNTIF(E5:E52,"*")</f>
        <v>0</v>
      </c>
      <c r="E58" s="51">
        <f>COUNTIF(F5:F52,"*")</f>
        <v>0</v>
      </c>
      <c r="F58" s="217" t="s">
        <v>0</v>
      </c>
      <c r="G58" s="218"/>
      <c r="H58" s="26">
        <f>COUNTIF(G5:G52,"*")</f>
        <v>0</v>
      </c>
      <c r="I58" s="219" t="s">
        <v>0</v>
      </c>
      <c r="J58" s="218"/>
      <c r="K58" s="26">
        <f>COUNTIF(J5:J52,"*")</f>
        <v>0</v>
      </c>
      <c r="L58" s="219" t="s">
        <v>0</v>
      </c>
      <c r="M58" s="218"/>
      <c r="N58" s="26">
        <f>COUNTIF(M5:M52,"*")</f>
        <v>1</v>
      </c>
      <c r="O58" s="219" t="s">
        <v>0</v>
      </c>
      <c r="P58" s="218"/>
      <c r="Q58" s="26">
        <f>COUNTIF(P5:P52,"*")</f>
        <v>0</v>
      </c>
      <c r="R58" s="219" t="s">
        <v>0</v>
      </c>
      <c r="S58" s="218"/>
      <c r="T58" s="26">
        <f>COUNTIF(S5:S52,"*")</f>
        <v>0</v>
      </c>
    </row>
    <row r="59" spans="1:21" ht="19.75" x14ac:dyDescent="0.4">
      <c r="A59" s="22" t="s">
        <v>13</v>
      </c>
      <c r="B59" s="24">
        <f>ROUNDUP(B56*(1/2),0)</f>
        <v>24</v>
      </c>
      <c r="C59" s="24">
        <f>ROUNDUP(B56*(1/2),0)</f>
        <v>24</v>
      </c>
      <c r="D59" s="24">
        <f t="shared" ref="D59:E59" si="0">ROUNDUP(D58*(1/3),0)</f>
        <v>0</v>
      </c>
      <c r="E59" s="38">
        <f t="shared" si="0"/>
        <v>0</v>
      </c>
      <c r="F59" s="220" t="s">
        <v>1</v>
      </c>
      <c r="G59" s="221"/>
      <c r="H59" s="27">
        <f>COUNTIF(H5:H52,"*")</f>
        <v>0</v>
      </c>
      <c r="I59" s="222" t="s">
        <v>1</v>
      </c>
      <c r="J59" s="221"/>
      <c r="K59" s="27">
        <f>COUNTIF(K5:K52,"*")</f>
        <v>0</v>
      </c>
      <c r="L59" s="222" t="s">
        <v>1</v>
      </c>
      <c r="M59" s="221"/>
      <c r="N59" s="27">
        <f>COUNTIF(N5:N52,"*")</f>
        <v>0</v>
      </c>
      <c r="O59" s="222" t="s">
        <v>1</v>
      </c>
      <c r="P59" s="221"/>
      <c r="Q59" s="27">
        <f>COUNTIF(Q5:Q52,"*")</f>
        <v>0</v>
      </c>
      <c r="R59" s="222" t="s">
        <v>1</v>
      </c>
      <c r="S59" s="221"/>
      <c r="T59" s="27">
        <f>COUNTIF(T5:T52,"*")</f>
        <v>0</v>
      </c>
    </row>
    <row r="60" spans="1:21" ht="20.149999999999999" thickBot="1" x14ac:dyDescent="0.45">
      <c r="A60" s="22" t="s">
        <v>14</v>
      </c>
      <c r="B60" s="24">
        <f>ROUNDDOWN(B58/2,0)+1</f>
        <v>20</v>
      </c>
      <c r="C60" s="24">
        <f>ROUNDDOWN(C58/2,0)+1</f>
        <v>1</v>
      </c>
      <c r="D60" s="24">
        <f>ROUNDDOWN(D58/2,0)+1</f>
        <v>1</v>
      </c>
      <c r="E60" s="38">
        <f t="shared" ref="E60" si="1">ROUNDDOWN(E58/2,0)+1</f>
        <v>1</v>
      </c>
      <c r="F60" s="212" t="s">
        <v>2</v>
      </c>
      <c r="G60" s="213"/>
      <c r="H60" s="28">
        <f>COUNTIF(I5:I52,"*")</f>
        <v>0</v>
      </c>
      <c r="I60" s="214" t="s">
        <v>2</v>
      </c>
      <c r="J60" s="213"/>
      <c r="K60" s="28">
        <f>COUNTIF(L5:L52,"*")</f>
        <v>0</v>
      </c>
      <c r="L60" s="214" t="s">
        <v>2</v>
      </c>
      <c r="M60" s="213"/>
      <c r="N60" s="28">
        <f>COUNTIF(O5:O52,"*")</f>
        <v>0</v>
      </c>
      <c r="O60" s="214" t="s">
        <v>2</v>
      </c>
      <c r="P60" s="213"/>
      <c r="Q60" s="28">
        <f>COUNTIF(R5:R52,"*")</f>
        <v>0</v>
      </c>
      <c r="R60" s="214" t="s">
        <v>2</v>
      </c>
      <c r="S60" s="213"/>
      <c r="T60" s="28">
        <f>COUNTIF(U5:U52,"*")</f>
        <v>0</v>
      </c>
    </row>
    <row r="61" spans="1:21" ht="20.149999999999999" thickBot="1" x14ac:dyDescent="0.45">
      <c r="A61" s="35" t="s">
        <v>15</v>
      </c>
      <c r="B61" s="36">
        <f>ROUNDUP(B58*2/3,0)</f>
        <v>26</v>
      </c>
      <c r="C61" s="36">
        <f t="shared" ref="C61:E61" si="2">ROUNDUP(C58*2/3,0)</f>
        <v>0</v>
      </c>
      <c r="D61" s="36">
        <f t="shared" si="2"/>
        <v>0</v>
      </c>
      <c r="E61" s="83">
        <f t="shared" si="2"/>
        <v>0</v>
      </c>
      <c r="F61" s="215" t="s">
        <v>19</v>
      </c>
      <c r="G61" s="216"/>
      <c r="H61" s="29" t="str">
        <f>IF(H58&gt;H59,"PASS","FAIL")</f>
        <v>FAIL</v>
      </c>
      <c r="I61" s="215" t="s">
        <v>19</v>
      </c>
      <c r="J61" s="216"/>
      <c r="K61" s="29" t="str">
        <f>IF(K58&gt;K59,"PASS","FAIL")</f>
        <v>FAIL</v>
      </c>
      <c r="L61" s="215" t="s">
        <v>19</v>
      </c>
      <c r="M61" s="216"/>
      <c r="N61" s="29" t="str">
        <f>IF(N58&gt;N59,"PASS","FAIL")</f>
        <v>PASS</v>
      </c>
      <c r="O61" s="215" t="s">
        <v>19</v>
      </c>
      <c r="P61" s="216"/>
      <c r="Q61" s="29" t="str">
        <f>IF(Q58&gt;Q59,"PASS","FAIL")</f>
        <v>FAIL</v>
      </c>
      <c r="R61" s="215" t="s">
        <v>19</v>
      </c>
      <c r="S61" s="216"/>
      <c r="T61" s="29" t="str">
        <f>IF(T58&gt;T59,"PASS","FAIL")</f>
        <v>FAIL</v>
      </c>
    </row>
    <row r="62" spans="1:21" ht="20.149999999999999" thickBot="1" x14ac:dyDescent="0.45">
      <c r="A62" s="35" t="s">
        <v>67</v>
      </c>
      <c r="B62" s="36">
        <f>ROUNDUP(B56*2/3,0)</f>
        <v>32</v>
      </c>
      <c r="C62" s="36">
        <f>ROUNDUP(C56*2/3,0)</f>
        <v>22</v>
      </c>
      <c r="D62" s="36">
        <f t="shared" ref="D62:E62" si="3">ROUNDUP(D56*2/3,0)</f>
        <v>0</v>
      </c>
      <c r="E62" s="83">
        <f t="shared" si="3"/>
        <v>0</v>
      </c>
      <c r="F62" s="223" t="s">
        <v>21</v>
      </c>
      <c r="G62" s="224"/>
      <c r="H62" s="225"/>
      <c r="I62" s="223" t="s">
        <v>21</v>
      </c>
      <c r="J62" s="224"/>
      <c r="K62" s="225"/>
      <c r="L62" s="223" t="s">
        <v>21</v>
      </c>
      <c r="M62" s="224"/>
      <c r="N62" s="225"/>
      <c r="O62" s="223" t="s">
        <v>21</v>
      </c>
      <c r="P62" s="224"/>
      <c r="Q62" s="225"/>
      <c r="R62" s="223" t="s">
        <v>21</v>
      </c>
      <c r="S62" s="224"/>
      <c r="T62" s="225"/>
    </row>
    <row r="63" spans="1:21" ht="15.9" thickBot="1" x14ac:dyDescent="0.45">
      <c r="A63" s="37" t="s">
        <v>26</v>
      </c>
      <c r="B63" s="113">
        <f>ROUNDUP(B58*0.25,0)</f>
        <v>10</v>
      </c>
      <c r="C63" s="113">
        <f t="shared" ref="C63:E64" si="4">ROUNDUP(C58*0.25,0)</f>
        <v>0</v>
      </c>
      <c r="D63" s="113">
        <f t="shared" si="4"/>
        <v>0</v>
      </c>
      <c r="E63" s="114">
        <f t="shared" si="4"/>
        <v>0</v>
      </c>
      <c r="F63" s="226" t="s">
        <v>20</v>
      </c>
      <c r="G63" s="226"/>
      <c r="H63" s="227"/>
      <c r="I63" s="228" t="s">
        <v>20</v>
      </c>
      <c r="J63" s="226"/>
      <c r="K63" s="227"/>
      <c r="L63" s="228" t="s">
        <v>20</v>
      </c>
      <c r="M63" s="226"/>
      <c r="N63" s="227"/>
      <c r="O63" s="228" t="s">
        <v>20</v>
      </c>
      <c r="P63" s="226"/>
      <c r="Q63" s="227"/>
      <c r="R63" s="228" t="s">
        <v>20</v>
      </c>
      <c r="S63" s="226"/>
      <c r="T63" s="227"/>
    </row>
    <row r="64" spans="1:21" x14ac:dyDescent="0.4">
      <c r="A64" s="40" t="s">
        <v>119</v>
      </c>
      <c r="B64" s="86">
        <f>ROUNDUP(B56*1/3,0)</f>
        <v>16</v>
      </c>
      <c r="C64" s="86">
        <f t="shared" si="4"/>
        <v>6</v>
      </c>
      <c r="D64" s="86">
        <f t="shared" si="4"/>
        <v>0</v>
      </c>
      <c r="E64" s="87">
        <f t="shared" si="4"/>
        <v>0</v>
      </c>
      <c r="F64" s="217" t="s">
        <v>0</v>
      </c>
      <c r="G64" s="218"/>
      <c r="H64" s="26">
        <f>COUNTIF(G5:G52,"*")</f>
        <v>0</v>
      </c>
      <c r="I64" s="219" t="s">
        <v>0</v>
      </c>
      <c r="J64" s="218"/>
      <c r="K64" s="26">
        <f>COUNTIF(J5:J52,"*")</f>
        <v>0</v>
      </c>
      <c r="L64" s="219" t="s">
        <v>0</v>
      </c>
      <c r="M64" s="218"/>
      <c r="N64" s="26">
        <f>COUNTIF(M5:M52,"*")</f>
        <v>1</v>
      </c>
      <c r="O64" s="219" t="s">
        <v>0</v>
      </c>
      <c r="P64" s="218"/>
      <c r="Q64" s="26">
        <f>COUNTIF(P5:P52,"*")</f>
        <v>0</v>
      </c>
      <c r="R64" s="219" t="s">
        <v>0</v>
      </c>
      <c r="S64" s="218"/>
      <c r="T64" s="26">
        <f>COUNTIF(S5:S52,"*")</f>
        <v>0</v>
      </c>
    </row>
    <row r="65" spans="1:20" x14ac:dyDescent="0.4">
      <c r="A65" s="40" t="s">
        <v>62</v>
      </c>
      <c r="B65" s="45">
        <f>COUNTIF(C5:C52,"E")</f>
        <v>4</v>
      </c>
      <c r="C65" s="45">
        <f>COUNTIF(D5:D55,"E")</f>
        <v>0</v>
      </c>
      <c r="D65" s="45">
        <f>COUNTIF(E5:E55,"E")</f>
        <v>0</v>
      </c>
      <c r="E65" s="44">
        <f>COUNTIF(F5:F55,"E")</f>
        <v>0</v>
      </c>
      <c r="F65" s="220" t="s">
        <v>1</v>
      </c>
      <c r="G65" s="221"/>
      <c r="H65" s="27">
        <f>COUNTIF(H5:H52,"*")</f>
        <v>0</v>
      </c>
      <c r="I65" s="222" t="s">
        <v>1</v>
      </c>
      <c r="J65" s="221"/>
      <c r="K65" s="27">
        <f>COUNTIF(K5:K52,"*")</f>
        <v>0</v>
      </c>
      <c r="L65" s="222" t="s">
        <v>1</v>
      </c>
      <c r="M65" s="221"/>
      <c r="N65" s="27">
        <f>COUNTIF(N5:N52,"*")</f>
        <v>0</v>
      </c>
      <c r="O65" s="222" t="s">
        <v>1</v>
      </c>
      <c r="P65" s="221"/>
      <c r="Q65" s="27">
        <f>COUNTIF(Q5:Q52,"*")</f>
        <v>0</v>
      </c>
      <c r="R65" s="222" t="s">
        <v>1</v>
      </c>
      <c r="S65" s="221"/>
      <c r="T65" s="27">
        <f>COUNTIF(T5:T52,"*")</f>
        <v>0</v>
      </c>
    </row>
    <row r="66" spans="1:20" ht="15.9" thickBot="1" x14ac:dyDescent="0.45">
      <c r="A66" s="41" t="s">
        <v>63</v>
      </c>
      <c r="B66" s="43">
        <f>COUNTIF(C5:C52,"U")</f>
        <v>4</v>
      </c>
      <c r="C66" s="43">
        <f>COUNTIF(D5:D56,"U")</f>
        <v>0</v>
      </c>
      <c r="D66" s="43">
        <f>COUNTIF(E5:E56,"U")</f>
        <v>0</v>
      </c>
      <c r="E66" s="42">
        <f>COUNTIF(F5:F56,"U")</f>
        <v>0</v>
      </c>
      <c r="F66" s="212" t="s">
        <v>2</v>
      </c>
      <c r="G66" s="213"/>
      <c r="H66" s="28">
        <f>COUNTIF(I5:I52,"*")</f>
        <v>0</v>
      </c>
      <c r="I66" s="214" t="s">
        <v>2</v>
      </c>
      <c r="J66" s="213"/>
      <c r="K66" s="28">
        <f>COUNTIF(L5:L52,"*")</f>
        <v>0</v>
      </c>
      <c r="L66" s="214" t="s">
        <v>2</v>
      </c>
      <c r="M66" s="213"/>
      <c r="N66" s="28">
        <f>COUNTIF(O5:O52,"*")</f>
        <v>0</v>
      </c>
      <c r="O66" s="214" t="s">
        <v>2</v>
      </c>
      <c r="P66" s="213"/>
      <c r="Q66" s="28">
        <f>COUNTIF(R5:R52,"*")</f>
        <v>0</v>
      </c>
      <c r="R66" s="214" t="s">
        <v>2</v>
      </c>
      <c r="S66" s="213"/>
      <c r="T66" s="28">
        <f>COUNTIF(U5:U52,"*")</f>
        <v>0</v>
      </c>
    </row>
    <row r="67" spans="1:20" ht="15.9" thickBot="1" x14ac:dyDescent="0.45">
      <c r="A67" s="4"/>
      <c r="E67" s="1"/>
      <c r="F67" s="215" t="s">
        <v>19</v>
      </c>
      <c r="G67" s="216"/>
      <c r="H67" s="29" t="str">
        <f>IF(H64&gt;=((H64+H65)*(2/3)),"PASS","FAIL")</f>
        <v>PASS</v>
      </c>
      <c r="I67" s="215" t="s">
        <v>19</v>
      </c>
      <c r="J67" s="216"/>
      <c r="K67" s="29" t="str">
        <f>IF(K64&gt;=((K64+K65)*(2/3)),"PASS","FAIL")</f>
        <v>PASS</v>
      </c>
      <c r="L67" s="215" t="s">
        <v>19</v>
      </c>
      <c r="M67" s="216"/>
      <c r="N67" s="29" t="str">
        <f>IF(N64&gt;=((N64+N65)*(2/3)),"PASS","FAIL")</f>
        <v>PASS</v>
      </c>
      <c r="O67" s="215" t="s">
        <v>19</v>
      </c>
      <c r="P67" s="216"/>
      <c r="Q67" s="29" t="str">
        <f>IF(Q64&gt;=((Q64+Q65)*(2/3)),"PASS","FAIL")</f>
        <v>PASS</v>
      </c>
      <c r="R67" s="215" t="s">
        <v>19</v>
      </c>
      <c r="S67" s="216"/>
      <c r="T67" s="29" t="str">
        <f>IF(T64&gt;=((T64+T65)*(2/3)),"PASS","FAIL")</f>
        <v>PASS</v>
      </c>
    </row>
    <row r="68" spans="1:20" x14ac:dyDescent="0.4">
      <c r="A68" s="4"/>
      <c r="E68" s="1"/>
    </row>
  </sheetData>
  <sortState ref="A5:B52">
    <sortCondition ref="A5:A52"/>
  </sortState>
  <mergeCells count="64">
    <mergeCell ref="R57:T57"/>
    <mergeCell ref="B1:L1"/>
    <mergeCell ref="C2:F3"/>
    <mergeCell ref="G2:U2"/>
    <mergeCell ref="G3:I3"/>
    <mergeCell ref="J3:L3"/>
    <mergeCell ref="M3:O3"/>
    <mergeCell ref="P3:R3"/>
    <mergeCell ref="S3:U3"/>
    <mergeCell ref="A4:B4"/>
    <mergeCell ref="F57:H57"/>
    <mergeCell ref="I57:K57"/>
    <mergeCell ref="L57:N57"/>
    <mergeCell ref="O57:Q57"/>
    <mergeCell ref="F59:G59"/>
    <mergeCell ref="I59:J59"/>
    <mergeCell ref="L59:M59"/>
    <mergeCell ref="O59:P59"/>
    <mergeCell ref="R59:S59"/>
    <mergeCell ref="F58:G58"/>
    <mergeCell ref="I58:J58"/>
    <mergeCell ref="L58:M58"/>
    <mergeCell ref="O58:P58"/>
    <mergeCell ref="R58:S58"/>
    <mergeCell ref="F61:G61"/>
    <mergeCell ref="I61:J61"/>
    <mergeCell ref="L61:M61"/>
    <mergeCell ref="O61:P61"/>
    <mergeCell ref="R61:S61"/>
    <mergeCell ref="F60:G60"/>
    <mergeCell ref="I60:J60"/>
    <mergeCell ref="L60:M60"/>
    <mergeCell ref="O60:P60"/>
    <mergeCell ref="R60:S60"/>
    <mergeCell ref="F63:H63"/>
    <mergeCell ref="I63:K63"/>
    <mergeCell ref="L63:N63"/>
    <mergeCell ref="O63:Q63"/>
    <mergeCell ref="R63:T63"/>
    <mergeCell ref="F62:H62"/>
    <mergeCell ref="I62:K62"/>
    <mergeCell ref="L62:N62"/>
    <mergeCell ref="O62:Q62"/>
    <mergeCell ref="R62:T62"/>
    <mergeCell ref="F65:G65"/>
    <mergeCell ref="I65:J65"/>
    <mergeCell ref="L65:M65"/>
    <mergeCell ref="O65:P65"/>
    <mergeCell ref="R65:S65"/>
    <mergeCell ref="F64:G64"/>
    <mergeCell ref="I64:J64"/>
    <mergeCell ref="L64:M64"/>
    <mergeCell ref="O64:P64"/>
    <mergeCell ref="R64:S64"/>
    <mergeCell ref="F67:G67"/>
    <mergeCell ref="I67:J67"/>
    <mergeCell ref="L67:M67"/>
    <mergeCell ref="O67:P67"/>
    <mergeCell ref="R67:S67"/>
    <mergeCell ref="F66:G66"/>
    <mergeCell ref="I66:J66"/>
    <mergeCell ref="L66:M66"/>
    <mergeCell ref="O66:P66"/>
    <mergeCell ref="R66:S66"/>
  </mergeCells>
  <conditionalFormatting sqref="I5">
    <cfRule type="expression" dxfId="8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zoomScaleNormal="150" zoomScalePageLayoutView="150" workbookViewId="0">
      <selection activeCell="B1" sqref="B1:L1"/>
    </sheetView>
  </sheetViews>
  <sheetFormatPr defaultColWidth="8.84375" defaultRowHeight="15.45" x14ac:dyDescent="0.4"/>
  <cols>
    <col min="1" max="1" width="27.15234375" style="1" customWidth="1"/>
    <col min="2" max="2" width="11.69140625" style="4" customWidth="1"/>
    <col min="3" max="5" width="6.69140625" style="4" customWidth="1"/>
    <col min="6" max="8" width="6.69140625" style="1" customWidth="1"/>
    <col min="9" max="9" width="7.84375" style="1" customWidth="1"/>
    <col min="10" max="11" width="6.69140625" style="1" customWidth="1"/>
    <col min="12" max="12" width="7.84375" style="1" customWidth="1"/>
    <col min="13" max="14" width="6.69140625" style="1" customWidth="1"/>
    <col min="15" max="15" width="7.84375" style="1" customWidth="1"/>
    <col min="16" max="17" width="6.69140625" style="1" customWidth="1"/>
    <col min="18" max="18" width="7.84375" style="1" customWidth="1"/>
    <col min="19" max="20" width="6.69140625" style="1" customWidth="1"/>
    <col min="21" max="21" width="7.84375" style="1" customWidth="1"/>
    <col min="22" max="22" width="8.84375" style="1"/>
    <col min="23" max="23" width="14.15234375" style="1" bestFit="1" customWidth="1"/>
    <col min="24" max="24" width="13.69140625" style="1" customWidth="1"/>
    <col min="25" max="16384" width="8.84375" style="1"/>
  </cols>
  <sheetData>
    <row r="1" spans="1:24" ht="22.75" thickBot="1" x14ac:dyDescent="0.55000000000000004"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1:24" ht="32.049999999999997" customHeight="1" thickBot="1" x14ac:dyDescent="0.5"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  <c r="W2" s="65" t="s">
        <v>73</v>
      </c>
      <c r="X2" s="66">
        <v>42991</v>
      </c>
    </row>
    <row r="3" spans="1:24" ht="15.9" thickBot="1" x14ac:dyDescent="0.45">
      <c r="B3" s="2"/>
      <c r="C3" s="233"/>
      <c r="D3" s="234"/>
      <c r="E3" s="234"/>
      <c r="F3" s="235"/>
      <c r="G3" s="239" t="s">
        <v>167</v>
      </c>
      <c r="H3" s="239"/>
      <c r="I3" s="239"/>
      <c r="J3" s="239" t="s">
        <v>168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3" t="s">
        <v>70</v>
      </c>
      <c r="X3" s="80">
        <v>0.27499999999999997</v>
      </c>
    </row>
    <row r="4" spans="1:24" s="3" customFormat="1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110" t="s">
        <v>0</v>
      </c>
      <c r="H4" s="111" t="s">
        <v>1</v>
      </c>
      <c r="I4" s="20" t="s">
        <v>2</v>
      </c>
      <c r="J4" s="110" t="s">
        <v>0</v>
      </c>
      <c r="K4" s="111" t="s">
        <v>1</v>
      </c>
      <c r="L4" s="20" t="s">
        <v>2</v>
      </c>
      <c r="M4" s="110" t="s">
        <v>0</v>
      </c>
      <c r="N4" s="111" t="s">
        <v>1</v>
      </c>
      <c r="O4" s="112" t="s">
        <v>2</v>
      </c>
      <c r="P4" s="21" t="s">
        <v>0</v>
      </c>
      <c r="Q4" s="111" t="s">
        <v>1</v>
      </c>
      <c r="R4" s="20" t="s">
        <v>2</v>
      </c>
      <c r="S4" s="110" t="s">
        <v>0</v>
      </c>
      <c r="T4" s="111" t="s">
        <v>1</v>
      </c>
      <c r="U4" s="112" t="s">
        <v>2</v>
      </c>
      <c r="W4" s="3" t="s">
        <v>71</v>
      </c>
      <c r="X4" s="80"/>
    </row>
    <row r="5" spans="1:24" x14ac:dyDescent="0.4">
      <c r="A5" s="71" t="s">
        <v>146</v>
      </c>
      <c r="B5" s="72" t="s">
        <v>147</v>
      </c>
      <c r="C5" s="68" t="s">
        <v>173</v>
      </c>
      <c r="D5" s="68"/>
      <c r="E5" s="57"/>
      <c r="F5" s="19"/>
      <c r="G5" s="17"/>
      <c r="H5" s="18"/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  <c r="W5" s="3" t="s">
        <v>72</v>
      </c>
      <c r="X5" s="80"/>
    </row>
    <row r="6" spans="1:24" x14ac:dyDescent="0.4">
      <c r="A6" s="71" t="s">
        <v>178</v>
      </c>
      <c r="B6" s="72" t="s">
        <v>179</v>
      </c>
      <c r="C6" s="69" t="s">
        <v>173</v>
      </c>
      <c r="D6" s="69"/>
      <c r="E6" s="6"/>
      <c r="F6" s="7"/>
      <c r="G6" s="8"/>
      <c r="H6" s="9"/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  <c r="W6" s="3" t="s">
        <v>69</v>
      </c>
      <c r="X6" s="85"/>
    </row>
    <row r="7" spans="1:24" x14ac:dyDescent="0.4">
      <c r="A7" s="120" t="s">
        <v>134</v>
      </c>
      <c r="B7" s="121" t="s">
        <v>108</v>
      </c>
      <c r="C7" s="123" t="s">
        <v>184</v>
      </c>
      <c r="D7" s="69"/>
      <c r="E7" s="6"/>
      <c r="F7" s="7"/>
      <c r="G7" s="8"/>
      <c r="H7" s="9"/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x14ac:dyDescent="0.4">
      <c r="A8" s="71" t="s">
        <v>155</v>
      </c>
      <c r="B8" s="72" t="s">
        <v>92</v>
      </c>
      <c r="C8" s="10" t="s">
        <v>173</v>
      </c>
      <c r="D8" s="10"/>
      <c r="E8" s="9"/>
      <c r="F8" s="7"/>
      <c r="G8" s="8"/>
      <c r="H8" s="9"/>
      <c r="I8" s="16"/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x14ac:dyDescent="0.4">
      <c r="A9" s="71" t="s">
        <v>212</v>
      </c>
      <c r="B9" s="72" t="s">
        <v>213</v>
      </c>
      <c r="C9" s="69" t="s">
        <v>173</v>
      </c>
      <c r="D9" s="69"/>
      <c r="E9" s="6"/>
      <c r="F9" s="7"/>
      <c r="G9" s="8"/>
      <c r="H9" s="9"/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4" x14ac:dyDescent="0.4">
      <c r="A10" s="71" t="s">
        <v>210</v>
      </c>
      <c r="B10" s="72" t="s">
        <v>211</v>
      </c>
      <c r="C10" s="69" t="s">
        <v>173</v>
      </c>
      <c r="D10" s="69"/>
      <c r="E10" s="6"/>
      <c r="F10" s="7"/>
      <c r="G10" s="8"/>
      <c r="H10" s="9"/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x14ac:dyDescent="0.4">
      <c r="A11" s="71" t="s">
        <v>148</v>
      </c>
      <c r="B11" s="72" t="s">
        <v>149</v>
      </c>
      <c r="C11" s="69" t="s">
        <v>173</v>
      </c>
      <c r="D11" s="69"/>
      <c r="E11" s="6"/>
      <c r="F11" s="7"/>
      <c r="G11" s="8"/>
      <c r="H11" s="9"/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x14ac:dyDescent="0.4">
      <c r="A12" s="71" t="s">
        <v>158</v>
      </c>
      <c r="B12" s="72" t="s">
        <v>159</v>
      </c>
      <c r="C12" s="69" t="s">
        <v>173</v>
      </c>
      <c r="D12" s="69"/>
      <c r="E12" s="6"/>
      <c r="F12" s="7"/>
      <c r="G12" s="8"/>
      <c r="H12" s="9"/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x14ac:dyDescent="0.4">
      <c r="A13" s="71" t="s">
        <v>111</v>
      </c>
      <c r="B13" s="72" t="s">
        <v>177</v>
      </c>
      <c r="C13" s="69" t="s">
        <v>173</v>
      </c>
      <c r="D13" s="69"/>
      <c r="E13" s="6"/>
      <c r="F13" s="7"/>
      <c r="G13" s="8"/>
      <c r="H13" s="9"/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x14ac:dyDescent="0.4">
      <c r="A14" s="71" t="s">
        <v>101</v>
      </c>
      <c r="B14" s="72" t="s">
        <v>102</v>
      </c>
      <c r="C14" s="69" t="s">
        <v>173</v>
      </c>
      <c r="D14" s="69"/>
      <c r="E14" s="6"/>
      <c r="F14" s="7"/>
      <c r="G14" s="8"/>
      <c r="H14" s="9"/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x14ac:dyDescent="0.4">
      <c r="A15" s="71" t="s">
        <v>86</v>
      </c>
      <c r="B15" s="72" t="s">
        <v>78</v>
      </c>
      <c r="C15" s="69" t="s">
        <v>173</v>
      </c>
      <c r="D15" s="69"/>
      <c r="E15" s="6"/>
      <c r="F15" s="7"/>
      <c r="G15" s="8"/>
      <c r="H15" s="9"/>
      <c r="I15" s="16"/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x14ac:dyDescent="0.4">
      <c r="A16" s="118" t="s">
        <v>192</v>
      </c>
      <c r="B16" s="119" t="s">
        <v>193</v>
      </c>
      <c r="C16" s="69" t="s">
        <v>173</v>
      </c>
      <c r="D16" s="69"/>
      <c r="E16" s="6"/>
      <c r="F16" s="7"/>
      <c r="G16" s="8"/>
      <c r="H16" s="9"/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x14ac:dyDescent="0.4">
      <c r="A17" s="118" t="s">
        <v>188</v>
      </c>
      <c r="B17" s="119" t="s">
        <v>189</v>
      </c>
      <c r="C17" s="69" t="s">
        <v>173</v>
      </c>
      <c r="D17" s="69"/>
      <c r="E17" s="6"/>
      <c r="F17" s="7"/>
      <c r="G17" s="8"/>
      <c r="H17" s="9"/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x14ac:dyDescent="0.4">
      <c r="A18" s="118" t="s">
        <v>188</v>
      </c>
      <c r="B18" s="119" t="s">
        <v>214</v>
      </c>
      <c r="C18" s="69" t="s">
        <v>173</v>
      </c>
      <c r="D18" s="69"/>
      <c r="E18" s="6"/>
      <c r="F18" s="7"/>
      <c r="G18" s="8"/>
      <c r="H18" s="9"/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x14ac:dyDescent="0.4">
      <c r="A19" s="120" t="s">
        <v>123</v>
      </c>
      <c r="B19" s="121" t="s">
        <v>124</v>
      </c>
      <c r="C19" s="123" t="s">
        <v>184</v>
      </c>
      <c r="D19" s="10"/>
      <c r="E19" s="9"/>
      <c r="F19" s="7"/>
      <c r="G19" s="8"/>
      <c r="H19" s="9"/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x14ac:dyDescent="0.4">
      <c r="A20" s="118" t="s">
        <v>194</v>
      </c>
      <c r="B20" s="119" t="s">
        <v>195</v>
      </c>
      <c r="C20" s="10" t="s">
        <v>173</v>
      </c>
      <c r="D20" s="10"/>
      <c r="E20" s="9"/>
      <c r="F20" s="7"/>
      <c r="G20" s="8"/>
      <c r="H20" s="9"/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x14ac:dyDescent="0.4">
      <c r="A21" s="71" t="s">
        <v>117</v>
      </c>
      <c r="B21" s="72" t="s">
        <v>118</v>
      </c>
      <c r="C21" s="69" t="s">
        <v>173</v>
      </c>
      <c r="D21" s="69"/>
      <c r="E21" s="6"/>
      <c r="F21" s="7"/>
      <c r="G21" s="8"/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x14ac:dyDescent="0.4">
      <c r="A22" s="71" t="s">
        <v>153</v>
      </c>
      <c r="B22" s="72" t="s">
        <v>154</v>
      </c>
      <c r="C22" s="69" t="s">
        <v>174</v>
      </c>
      <c r="D22" s="69"/>
      <c r="E22" s="6"/>
      <c r="F22" s="7"/>
      <c r="G22" s="8"/>
      <c r="H22" s="9"/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x14ac:dyDescent="0.4">
      <c r="A23" s="71" t="s">
        <v>208</v>
      </c>
      <c r="B23" s="72" t="s">
        <v>209</v>
      </c>
      <c r="C23" s="69" t="s">
        <v>173</v>
      </c>
      <c r="D23" s="69"/>
      <c r="E23" s="6"/>
      <c r="F23" s="7"/>
      <c r="G23" s="8"/>
      <c r="H23" s="9"/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x14ac:dyDescent="0.4">
      <c r="A24" s="71" t="s">
        <v>132</v>
      </c>
      <c r="B24" s="72" t="s">
        <v>133</v>
      </c>
      <c r="C24" s="10" t="s">
        <v>173</v>
      </c>
      <c r="D24" s="10"/>
      <c r="E24" s="9"/>
      <c r="F24" s="7"/>
      <c r="G24" s="8"/>
      <c r="H24" s="9"/>
      <c r="I24" s="16"/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x14ac:dyDescent="0.4">
      <c r="A25" s="71" t="s">
        <v>207</v>
      </c>
      <c r="B25" s="72" t="s">
        <v>206</v>
      </c>
      <c r="C25" s="10" t="s">
        <v>173</v>
      </c>
      <c r="D25" s="10"/>
      <c r="E25" s="9"/>
      <c r="F25" s="7"/>
      <c r="G25" s="8"/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x14ac:dyDescent="0.4">
      <c r="A26" s="71" t="s">
        <v>113</v>
      </c>
      <c r="B26" s="72" t="s">
        <v>114</v>
      </c>
      <c r="C26" s="69" t="s">
        <v>173</v>
      </c>
      <c r="D26" s="69"/>
      <c r="E26" s="6"/>
      <c r="F26" s="7"/>
      <c r="G26" s="8"/>
      <c r="H26" s="9"/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x14ac:dyDescent="0.4">
      <c r="A27" s="120" t="s">
        <v>96</v>
      </c>
      <c r="B27" s="121" t="s">
        <v>97</v>
      </c>
      <c r="C27" s="123" t="s">
        <v>184</v>
      </c>
      <c r="D27" s="69"/>
      <c r="E27" s="6"/>
      <c r="F27" s="7"/>
      <c r="G27" s="8"/>
      <c r="H27" s="9"/>
      <c r="I27" s="16"/>
      <c r="J27" s="8"/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x14ac:dyDescent="0.4">
      <c r="A28" s="118" t="s">
        <v>205</v>
      </c>
      <c r="B28" s="119" t="s">
        <v>196</v>
      </c>
      <c r="C28" s="69" t="s">
        <v>173</v>
      </c>
      <c r="D28" s="69"/>
      <c r="E28" s="6"/>
      <c r="F28" s="7"/>
      <c r="G28" s="8"/>
      <c r="H28" s="9"/>
      <c r="I28" s="16"/>
      <c r="J28" s="8"/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x14ac:dyDescent="0.4">
      <c r="A29" s="120" t="s">
        <v>90</v>
      </c>
      <c r="B29" s="121" t="s">
        <v>81</v>
      </c>
      <c r="C29" s="123" t="s">
        <v>184</v>
      </c>
      <c r="D29" s="10"/>
      <c r="E29" s="9"/>
      <c r="F29" s="7"/>
      <c r="G29" s="8"/>
      <c r="H29" s="9"/>
      <c r="I29" s="16"/>
      <c r="J29" s="8"/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x14ac:dyDescent="0.4">
      <c r="A30" s="71" t="s">
        <v>83</v>
      </c>
      <c r="B30" s="72" t="s">
        <v>77</v>
      </c>
      <c r="C30" s="69" t="s">
        <v>173</v>
      </c>
      <c r="D30" s="69"/>
      <c r="E30" s="6"/>
      <c r="F30" s="7"/>
      <c r="G30" s="8"/>
      <c r="H30" s="9"/>
      <c r="I30" s="16"/>
      <c r="J30" s="8"/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x14ac:dyDescent="0.4">
      <c r="A31" s="118" t="s">
        <v>199</v>
      </c>
      <c r="B31" s="119" t="s">
        <v>200</v>
      </c>
      <c r="C31" s="10" t="s">
        <v>173</v>
      </c>
      <c r="D31" s="10"/>
      <c r="E31" s="9"/>
      <c r="F31" s="7"/>
      <c r="G31" s="8"/>
      <c r="H31" s="9"/>
      <c r="I31" s="16"/>
      <c r="J31" s="8"/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x14ac:dyDescent="0.4">
      <c r="A32" s="71" t="s">
        <v>137</v>
      </c>
      <c r="B32" s="72" t="s">
        <v>138</v>
      </c>
      <c r="C32" s="75" t="s">
        <v>173</v>
      </c>
      <c r="D32" s="75"/>
      <c r="E32" s="76"/>
      <c r="F32" s="77"/>
      <c r="G32" s="75"/>
      <c r="H32" s="76"/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x14ac:dyDescent="0.4">
      <c r="A33" s="71" t="s">
        <v>156</v>
      </c>
      <c r="B33" s="72" t="s">
        <v>84</v>
      </c>
      <c r="C33" s="75" t="s">
        <v>173</v>
      </c>
      <c r="D33" s="75"/>
      <c r="E33" s="76"/>
      <c r="F33" s="77"/>
      <c r="G33" s="75"/>
      <c r="H33" s="76"/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x14ac:dyDescent="0.4">
      <c r="A34" s="71" t="s">
        <v>197</v>
      </c>
      <c r="B34" s="72" t="s">
        <v>198</v>
      </c>
      <c r="C34" s="75" t="s">
        <v>173</v>
      </c>
      <c r="D34" s="75"/>
      <c r="E34" s="76"/>
      <c r="F34" s="77"/>
      <c r="G34" s="75"/>
      <c r="H34" s="76"/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x14ac:dyDescent="0.4">
      <c r="A35" s="118" t="s">
        <v>203</v>
      </c>
      <c r="B35" s="119" t="s">
        <v>204</v>
      </c>
      <c r="C35" s="75" t="s">
        <v>173</v>
      </c>
      <c r="D35" s="75"/>
      <c r="E35" s="76"/>
      <c r="F35" s="77"/>
      <c r="G35" s="75"/>
      <c r="H35" s="76"/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x14ac:dyDescent="0.4">
      <c r="A36" s="71" t="s">
        <v>125</v>
      </c>
      <c r="B36" s="72" t="s">
        <v>98</v>
      </c>
      <c r="C36" s="75" t="s">
        <v>173</v>
      </c>
      <c r="D36" s="75"/>
      <c r="E36" s="76"/>
      <c r="F36" s="77"/>
      <c r="G36" s="75"/>
      <c r="H36" s="76"/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x14ac:dyDescent="0.4">
      <c r="A37" s="71" t="s">
        <v>162</v>
      </c>
      <c r="B37" s="72" t="s">
        <v>163</v>
      </c>
      <c r="C37" s="75" t="s">
        <v>173</v>
      </c>
      <c r="D37" s="75"/>
      <c r="E37" s="76"/>
      <c r="F37" s="77"/>
      <c r="G37" s="75"/>
      <c r="H37" s="76"/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x14ac:dyDescent="0.4">
      <c r="A38" s="70" t="s">
        <v>175</v>
      </c>
      <c r="B38" s="53" t="s">
        <v>176</v>
      </c>
      <c r="C38" s="75" t="s">
        <v>173</v>
      </c>
      <c r="D38" s="75"/>
      <c r="E38" s="76"/>
      <c r="F38" s="77"/>
      <c r="G38" s="75"/>
      <c r="H38" s="76"/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x14ac:dyDescent="0.4">
      <c r="A39" s="70" t="s">
        <v>166</v>
      </c>
      <c r="B39" s="53" t="s">
        <v>87</v>
      </c>
      <c r="C39" s="75" t="s">
        <v>184</v>
      </c>
      <c r="D39" s="75"/>
      <c r="E39" s="76"/>
      <c r="F39" s="77"/>
      <c r="G39" s="75"/>
      <c r="H39" s="76"/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x14ac:dyDescent="0.4">
      <c r="A40" s="53" t="s">
        <v>201</v>
      </c>
      <c r="B40" s="84" t="s">
        <v>202</v>
      </c>
      <c r="C40" s="75" t="s">
        <v>173</v>
      </c>
      <c r="D40" s="75"/>
      <c r="E40" s="76"/>
      <c r="F40" s="77"/>
      <c r="G40" s="75"/>
      <c r="H40" s="76"/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x14ac:dyDescent="0.4">
      <c r="A41" s="129" t="s">
        <v>85</v>
      </c>
      <c r="B41" s="130" t="s">
        <v>91</v>
      </c>
      <c r="C41" s="122" t="s">
        <v>184</v>
      </c>
      <c r="D41" s="75"/>
      <c r="E41" s="76"/>
      <c r="F41" s="77"/>
      <c r="G41" s="75"/>
      <c r="H41" s="76"/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x14ac:dyDescent="0.4">
      <c r="A42" s="70" t="s">
        <v>144</v>
      </c>
      <c r="B42" s="53" t="s">
        <v>145</v>
      </c>
      <c r="C42" s="75" t="s">
        <v>173</v>
      </c>
      <c r="D42" s="75"/>
      <c r="E42" s="76"/>
      <c r="F42" s="77"/>
      <c r="G42" s="75"/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x14ac:dyDescent="0.4">
      <c r="A43" s="70" t="s">
        <v>151</v>
      </c>
      <c r="B43" s="53" t="s">
        <v>152</v>
      </c>
      <c r="C43" s="81" t="s">
        <v>173</v>
      </c>
      <c r="D43" s="81"/>
      <c r="E43" s="82"/>
      <c r="F43" s="77"/>
      <c r="G43" s="75"/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x14ac:dyDescent="0.4">
      <c r="A44" s="70" t="s">
        <v>99</v>
      </c>
      <c r="B44" s="53" t="s">
        <v>100</v>
      </c>
      <c r="C44" s="75" t="s">
        <v>173</v>
      </c>
      <c r="D44" s="75"/>
      <c r="E44" s="76"/>
      <c r="F44" s="77"/>
      <c r="G44" s="75"/>
      <c r="H44" s="76"/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x14ac:dyDescent="0.4">
      <c r="A45" s="70" t="s">
        <v>115</v>
      </c>
      <c r="B45" s="53" t="s">
        <v>116</v>
      </c>
      <c r="C45" s="75" t="s">
        <v>173</v>
      </c>
      <c r="D45" s="75"/>
      <c r="E45" s="76"/>
      <c r="F45" s="77"/>
      <c r="G45" s="75"/>
      <c r="H45" s="76"/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x14ac:dyDescent="0.4">
      <c r="A46" s="70" t="s">
        <v>139</v>
      </c>
      <c r="B46" s="53" t="s">
        <v>171</v>
      </c>
      <c r="C46" s="75" t="s">
        <v>173</v>
      </c>
      <c r="D46" s="75"/>
      <c r="E46" s="76"/>
      <c r="F46" s="77"/>
      <c r="G46" s="75"/>
      <c r="H46" s="76"/>
      <c r="I46" s="79"/>
      <c r="J46" s="78"/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x14ac:dyDescent="0.4">
      <c r="A47" s="70" t="s">
        <v>172</v>
      </c>
      <c r="B47" s="53" t="s">
        <v>89</v>
      </c>
      <c r="C47" s="75" t="s">
        <v>173</v>
      </c>
      <c r="D47" s="75"/>
      <c r="E47" s="76"/>
      <c r="F47" s="77"/>
      <c r="G47" s="75"/>
      <c r="H47" s="76"/>
      <c r="I47" s="79"/>
      <c r="J47" s="78"/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x14ac:dyDescent="0.4">
      <c r="A48" s="53" t="s">
        <v>190</v>
      </c>
      <c r="B48" s="84" t="s">
        <v>191</v>
      </c>
      <c r="C48" s="75" t="s">
        <v>173</v>
      </c>
      <c r="D48" s="75"/>
      <c r="E48" s="76"/>
      <c r="F48" s="77"/>
      <c r="G48" s="75"/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x14ac:dyDescent="0.4">
      <c r="A49" s="70" t="s">
        <v>186</v>
      </c>
      <c r="B49" s="53" t="s">
        <v>187</v>
      </c>
      <c r="C49" s="75" t="s">
        <v>173</v>
      </c>
      <c r="D49" s="75"/>
      <c r="E49" s="76"/>
      <c r="F49" s="77"/>
      <c r="G49" s="75"/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x14ac:dyDescent="0.4">
      <c r="A50" s="70"/>
      <c r="B50" s="53"/>
      <c r="C50" s="75"/>
      <c r="D50" s="75"/>
      <c r="E50" s="76"/>
      <c r="F50" s="77"/>
      <c r="G50" s="75"/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x14ac:dyDescent="0.4">
      <c r="A51" s="70"/>
      <c r="B51" s="53"/>
      <c r="C51" s="81"/>
      <c r="D51" s="81"/>
      <c r="E51" s="82"/>
      <c r="F51" s="77"/>
      <c r="G51" s="75"/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15.9" thickBot="1" x14ac:dyDescent="0.45">
      <c r="A52" s="70"/>
      <c r="B52" s="53"/>
      <c r="C52" s="64"/>
      <c r="D52" s="64"/>
      <c r="E52" s="61"/>
      <c r="F52" s="62"/>
      <c r="G52" s="64"/>
      <c r="H52" s="61"/>
      <c r="I52" s="63"/>
      <c r="J52" s="60"/>
      <c r="K52" s="61"/>
      <c r="L52" s="62"/>
      <c r="M52" s="64"/>
      <c r="N52" s="61"/>
      <c r="O52" s="63"/>
      <c r="P52" s="60"/>
      <c r="Q52" s="61"/>
      <c r="R52" s="62"/>
      <c r="S52" s="64"/>
      <c r="T52" s="61"/>
      <c r="U52" s="62"/>
    </row>
    <row r="53" spans="1:21" x14ac:dyDescent="0.4">
      <c r="A53" s="70"/>
      <c r="B53" s="53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</row>
    <row r="54" spans="1:21" x14ac:dyDescent="0.4">
      <c r="A54" s="70"/>
      <c r="B54" s="53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</row>
    <row r="55" spans="1:21" ht="15.9" thickBot="1" x14ac:dyDescent="0.45">
      <c r="A55" s="70"/>
      <c r="B55" s="53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1:21" ht="15.9" thickBot="1" x14ac:dyDescent="0.45">
      <c r="A56" s="70" t="s">
        <v>170</v>
      </c>
      <c r="B56" s="53" t="s">
        <v>88</v>
      </c>
      <c r="C56" s="48">
        <f>COUNTIF(A5:A37,"*")</f>
        <v>33</v>
      </c>
      <c r="D56" s="48">
        <f>COUNTIF(D5:D52,"P")</f>
        <v>0</v>
      </c>
      <c r="E56" s="1"/>
    </row>
    <row r="57" spans="1:21" ht="15.9" thickBot="1" x14ac:dyDescent="0.45">
      <c r="A57" s="47" t="s">
        <v>64</v>
      </c>
      <c r="B57" s="48">
        <f>COUNTIF(A5:A56,"*")</f>
        <v>46</v>
      </c>
      <c r="C57" s="111"/>
      <c r="D57" s="111"/>
      <c r="E57" s="112"/>
      <c r="F57" s="228" t="s">
        <v>18</v>
      </c>
      <c r="G57" s="226"/>
      <c r="H57" s="227"/>
      <c r="I57" s="228" t="s">
        <v>22</v>
      </c>
      <c r="J57" s="226"/>
      <c r="K57" s="227"/>
      <c r="L57" s="228" t="s">
        <v>23</v>
      </c>
      <c r="M57" s="226"/>
      <c r="N57" s="227"/>
      <c r="O57" s="228" t="s">
        <v>24</v>
      </c>
      <c r="P57" s="226"/>
      <c r="Q57" s="227"/>
      <c r="R57" s="228" t="s">
        <v>25</v>
      </c>
      <c r="S57" s="226"/>
      <c r="T57" s="227"/>
    </row>
    <row r="58" spans="1:21" ht="20.149999999999999" thickBot="1" x14ac:dyDescent="0.45">
      <c r="A58" s="110" t="s">
        <v>17</v>
      </c>
      <c r="B58" s="111"/>
      <c r="C58" s="50">
        <f>COUNTIF(D5:D52,"P")</f>
        <v>0</v>
      </c>
      <c r="D58" s="50">
        <f>COUNTIF(E5:E52,"*")</f>
        <v>0</v>
      </c>
      <c r="E58" s="51">
        <f>COUNTIF(F5:F52,"*")</f>
        <v>0</v>
      </c>
      <c r="F58" s="217" t="s">
        <v>0</v>
      </c>
      <c r="G58" s="218"/>
      <c r="H58" s="26">
        <f>COUNTIF(G5:G52,"*")</f>
        <v>0</v>
      </c>
      <c r="I58" s="219" t="s">
        <v>0</v>
      </c>
      <c r="J58" s="218"/>
      <c r="K58" s="26">
        <f>COUNTIF(J5:J52,"*")</f>
        <v>0</v>
      </c>
      <c r="L58" s="219" t="s">
        <v>0</v>
      </c>
      <c r="M58" s="218"/>
      <c r="N58" s="26">
        <f>COUNTIF(M5:M52,"*")</f>
        <v>1</v>
      </c>
      <c r="O58" s="219" t="s">
        <v>0</v>
      </c>
      <c r="P58" s="218"/>
      <c r="Q58" s="26">
        <f>COUNTIF(P5:P52,"*")</f>
        <v>0</v>
      </c>
      <c r="R58" s="219" t="s">
        <v>0</v>
      </c>
      <c r="S58" s="218"/>
      <c r="T58" s="26">
        <f>COUNTIF(S5:S52,"*")</f>
        <v>0</v>
      </c>
    </row>
    <row r="59" spans="1:21" ht="19.75" x14ac:dyDescent="0.4">
      <c r="A59" s="49" t="s">
        <v>16</v>
      </c>
      <c r="B59" s="50">
        <f>COUNTIF(C5:C52,"P")</f>
        <v>38</v>
      </c>
      <c r="C59" s="24">
        <f>ROUNDUP(B57*(1/2),0)</f>
        <v>23</v>
      </c>
      <c r="D59" s="24">
        <f t="shared" ref="D59:E59" si="0">ROUNDUP(D58*(1/3),0)</f>
        <v>0</v>
      </c>
      <c r="E59" s="38">
        <f t="shared" si="0"/>
        <v>0</v>
      </c>
      <c r="F59" s="220" t="s">
        <v>1</v>
      </c>
      <c r="G59" s="221"/>
      <c r="H59" s="27">
        <f>COUNTIF(H5:H52,"*")</f>
        <v>0</v>
      </c>
      <c r="I59" s="222" t="s">
        <v>1</v>
      </c>
      <c r="J59" s="221"/>
      <c r="K59" s="27">
        <f>COUNTIF(K5:K52,"*")</f>
        <v>0</v>
      </c>
      <c r="L59" s="222" t="s">
        <v>1</v>
      </c>
      <c r="M59" s="221"/>
      <c r="N59" s="27">
        <f>COUNTIF(N5:N52,"*")</f>
        <v>0</v>
      </c>
      <c r="O59" s="222" t="s">
        <v>1</v>
      </c>
      <c r="P59" s="221"/>
      <c r="Q59" s="27">
        <f>COUNTIF(Q5:Q52,"*")</f>
        <v>0</v>
      </c>
      <c r="R59" s="222" t="s">
        <v>1</v>
      </c>
      <c r="S59" s="221"/>
      <c r="T59" s="27">
        <f>COUNTIF(T5:T52,"*")</f>
        <v>0</v>
      </c>
    </row>
    <row r="60" spans="1:21" ht="20.149999999999999" thickBot="1" x14ac:dyDescent="0.45">
      <c r="A60" s="22" t="s">
        <v>13</v>
      </c>
      <c r="B60" s="24">
        <f>ROUNDUP(B57*(1/2),0)</f>
        <v>23</v>
      </c>
      <c r="C60" s="24">
        <f>ROUNDDOWN(C58/2,0)+1</f>
        <v>1</v>
      </c>
      <c r="D60" s="24">
        <f>ROUNDDOWN(D58/2,0)+1</f>
        <v>1</v>
      </c>
      <c r="E60" s="38">
        <f t="shared" ref="E60" si="1">ROUNDDOWN(E58/2,0)+1</f>
        <v>1</v>
      </c>
      <c r="F60" s="212" t="s">
        <v>2</v>
      </c>
      <c r="G60" s="213"/>
      <c r="H60" s="28">
        <f>COUNTIF(I5:I52,"*")</f>
        <v>0</v>
      </c>
      <c r="I60" s="214" t="s">
        <v>2</v>
      </c>
      <c r="J60" s="213"/>
      <c r="K60" s="28">
        <f>COUNTIF(L5:L52,"*")</f>
        <v>0</v>
      </c>
      <c r="L60" s="214" t="s">
        <v>2</v>
      </c>
      <c r="M60" s="213"/>
      <c r="N60" s="28">
        <f>COUNTIF(O5:O52,"*")</f>
        <v>0</v>
      </c>
      <c r="O60" s="214" t="s">
        <v>2</v>
      </c>
      <c r="P60" s="213"/>
      <c r="Q60" s="28">
        <f>COUNTIF(R5:R52,"*")</f>
        <v>0</v>
      </c>
      <c r="R60" s="214" t="s">
        <v>2</v>
      </c>
      <c r="S60" s="213"/>
      <c r="T60" s="28">
        <f>COUNTIF(U5:U52,"*")</f>
        <v>0</v>
      </c>
    </row>
    <row r="61" spans="1:21" ht="20.149999999999999" thickBot="1" x14ac:dyDescent="0.45">
      <c r="A61" s="22" t="s">
        <v>14</v>
      </c>
      <c r="B61" s="24">
        <f>ROUNDDOWN(B59/2,0)+1</f>
        <v>20</v>
      </c>
      <c r="C61" s="36">
        <f t="shared" ref="C61:E61" si="2">ROUNDUP(C58*2/3,0)</f>
        <v>0</v>
      </c>
      <c r="D61" s="36">
        <f t="shared" si="2"/>
        <v>0</v>
      </c>
      <c r="E61" s="83">
        <f t="shared" si="2"/>
        <v>0</v>
      </c>
      <c r="F61" s="215" t="s">
        <v>19</v>
      </c>
      <c r="G61" s="216"/>
      <c r="H61" s="29" t="str">
        <f>IF(H58&gt;H59,"PASS","FAIL")</f>
        <v>FAIL</v>
      </c>
      <c r="I61" s="215" t="s">
        <v>19</v>
      </c>
      <c r="J61" s="216"/>
      <c r="K61" s="29" t="str">
        <f>IF(K58&gt;K59,"PASS","FAIL")</f>
        <v>FAIL</v>
      </c>
      <c r="L61" s="215" t="s">
        <v>19</v>
      </c>
      <c r="M61" s="216"/>
      <c r="N61" s="29" t="str">
        <f>IF(N58&gt;N59,"PASS","FAIL")</f>
        <v>PASS</v>
      </c>
      <c r="O61" s="215" t="s">
        <v>19</v>
      </c>
      <c r="P61" s="216"/>
      <c r="Q61" s="29" t="str">
        <f>IF(Q58&gt;Q59,"PASS","FAIL")</f>
        <v>FAIL</v>
      </c>
      <c r="R61" s="215" t="s">
        <v>19</v>
      </c>
      <c r="S61" s="216"/>
      <c r="T61" s="29" t="str">
        <f>IF(T58&gt;T59,"PASS","FAIL")</f>
        <v>FAIL</v>
      </c>
    </row>
    <row r="62" spans="1:21" ht="20.149999999999999" thickBot="1" x14ac:dyDescent="0.45">
      <c r="A62" s="35" t="s">
        <v>15</v>
      </c>
      <c r="B62" s="36">
        <f>ROUNDUP(B59*2/3,0)</f>
        <v>26</v>
      </c>
      <c r="C62" s="36">
        <f>ROUNDUP(C56*2/3,0)</f>
        <v>22</v>
      </c>
      <c r="D62" s="36">
        <f t="shared" ref="D62:E62" si="3">ROUNDUP(D56*2/3,0)</f>
        <v>0</v>
      </c>
      <c r="E62" s="83">
        <f t="shared" si="3"/>
        <v>0</v>
      </c>
      <c r="F62" s="223" t="s">
        <v>21</v>
      </c>
      <c r="G62" s="224"/>
      <c r="H62" s="225"/>
      <c r="I62" s="223" t="s">
        <v>21</v>
      </c>
      <c r="J62" s="224"/>
      <c r="K62" s="225"/>
      <c r="L62" s="223" t="s">
        <v>21</v>
      </c>
      <c r="M62" s="224"/>
      <c r="N62" s="225"/>
      <c r="O62" s="223" t="s">
        <v>21</v>
      </c>
      <c r="P62" s="224"/>
      <c r="Q62" s="225"/>
      <c r="R62" s="223" t="s">
        <v>21</v>
      </c>
      <c r="S62" s="224"/>
      <c r="T62" s="225"/>
    </row>
    <row r="63" spans="1:21" ht="20.149999999999999" thickBot="1" x14ac:dyDescent="0.45">
      <c r="A63" s="35" t="s">
        <v>67</v>
      </c>
      <c r="B63" s="36">
        <f>ROUNDUP(B57*2/3,0)</f>
        <v>31</v>
      </c>
      <c r="C63" s="108">
        <f t="shared" ref="C63:E64" si="4">ROUNDUP(C58*0.25,0)</f>
        <v>0</v>
      </c>
      <c r="D63" s="108">
        <f t="shared" si="4"/>
        <v>0</v>
      </c>
      <c r="E63" s="109">
        <f t="shared" si="4"/>
        <v>0</v>
      </c>
      <c r="F63" s="226" t="s">
        <v>20</v>
      </c>
      <c r="G63" s="226"/>
      <c r="H63" s="227"/>
      <c r="I63" s="228" t="s">
        <v>20</v>
      </c>
      <c r="J63" s="226"/>
      <c r="K63" s="227"/>
      <c r="L63" s="228" t="s">
        <v>20</v>
      </c>
      <c r="M63" s="226"/>
      <c r="N63" s="227"/>
      <c r="O63" s="228" t="s">
        <v>20</v>
      </c>
      <c r="P63" s="226"/>
      <c r="Q63" s="227"/>
      <c r="R63" s="228" t="s">
        <v>20</v>
      </c>
      <c r="S63" s="226"/>
      <c r="T63" s="227"/>
    </row>
    <row r="64" spans="1:21" x14ac:dyDescent="0.4">
      <c r="A64" s="37" t="s">
        <v>26</v>
      </c>
      <c r="B64" s="108">
        <f>ROUNDUP(B59*0.25,0)</f>
        <v>10</v>
      </c>
      <c r="C64" s="86">
        <f t="shared" si="4"/>
        <v>6</v>
      </c>
      <c r="D64" s="86">
        <f t="shared" si="4"/>
        <v>0</v>
      </c>
      <c r="E64" s="87">
        <f t="shared" si="4"/>
        <v>0</v>
      </c>
      <c r="F64" s="217" t="s">
        <v>0</v>
      </c>
      <c r="G64" s="218"/>
      <c r="H64" s="26">
        <f>COUNTIF(G5:G52,"*")</f>
        <v>0</v>
      </c>
      <c r="I64" s="219" t="s">
        <v>0</v>
      </c>
      <c r="J64" s="218"/>
      <c r="K64" s="26">
        <f>COUNTIF(J5:J52,"*")</f>
        <v>0</v>
      </c>
      <c r="L64" s="219" t="s">
        <v>0</v>
      </c>
      <c r="M64" s="218"/>
      <c r="N64" s="26">
        <f>COUNTIF(M5:M52,"*")</f>
        <v>1</v>
      </c>
      <c r="O64" s="219" t="s">
        <v>0</v>
      </c>
      <c r="P64" s="218"/>
      <c r="Q64" s="26">
        <f>COUNTIF(P5:P52,"*")</f>
        <v>0</v>
      </c>
      <c r="R64" s="219" t="s">
        <v>0</v>
      </c>
      <c r="S64" s="218"/>
      <c r="T64" s="26">
        <f>COUNTIF(S5:S52,"*")</f>
        <v>0</v>
      </c>
    </row>
    <row r="65" spans="1:20" x14ac:dyDescent="0.4">
      <c r="A65" s="40" t="s">
        <v>119</v>
      </c>
      <c r="B65" s="86">
        <f>ROUNDUP(B57*1/3,0)</f>
        <v>16</v>
      </c>
      <c r="C65" s="45">
        <f>COUNTIF(D5:D55,"E")</f>
        <v>0</v>
      </c>
      <c r="D65" s="45">
        <f>COUNTIF(E5:E55,"E")</f>
        <v>0</v>
      </c>
      <c r="E65" s="44">
        <f>COUNTIF(F5:F55,"E")</f>
        <v>0</v>
      </c>
      <c r="F65" s="220" t="s">
        <v>1</v>
      </c>
      <c r="G65" s="221"/>
      <c r="H65" s="27">
        <f>COUNTIF(H5:H52,"*")</f>
        <v>0</v>
      </c>
      <c r="I65" s="222" t="s">
        <v>1</v>
      </c>
      <c r="J65" s="221"/>
      <c r="K65" s="27">
        <f>COUNTIF(K5:K52,"*")</f>
        <v>0</v>
      </c>
      <c r="L65" s="222" t="s">
        <v>1</v>
      </c>
      <c r="M65" s="221"/>
      <c r="N65" s="27">
        <f>COUNTIF(N5:N52,"*")</f>
        <v>0</v>
      </c>
      <c r="O65" s="222" t="s">
        <v>1</v>
      </c>
      <c r="P65" s="221"/>
      <c r="Q65" s="27">
        <f>COUNTIF(Q5:Q52,"*")</f>
        <v>0</v>
      </c>
      <c r="R65" s="222" t="s">
        <v>1</v>
      </c>
      <c r="S65" s="221"/>
      <c r="T65" s="27">
        <f>COUNTIF(T5:T52,"*")</f>
        <v>0</v>
      </c>
    </row>
    <row r="66" spans="1:20" ht="15.9" thickBot="1" x14ac:dyDescent="0.45">
      <c r="A66" s="40" t="s">
        <v>62</v>
      </c>
      <c r="B66" s="45">
        <f>COUNTIF(C5:C52,"E")</f>
        <v>1</v>
      </c>
      <c r="C66" s="43">
        <f>COUNTIF(D5:D56,"U")</f>
        <v>0</v>
      </c>
      <c r="D66" s="43">
        <f>COUNTIF(E5:E56,"U")</f>
        <v>0</v>
      </c>
      <c r="E66" s="42">
        <f>COUNTIF(F5:F56,"U")</f>
        <v>0</v>
      </c>
      <c r="F66" s="212" t="s">
        <v>2</v>
      </c>
      <c r="G66" s="213"/>
      <c r="H66" s="28">
        <f>COUNTIF(I5:I52,"*")</f>
        <v>0</v>
      </c>
      <c r="I66" s="214" t="s">
        <v>2</v>
      </c>
      <c r="J66" s="213"/>
      <c r="K66" s="28">
        <f>COUNTIF(L5:L52,"*")</f>
        <v>0</v>
      </c>
      <c r="L66" s="214" t="s">
        <v>2</v>
      </c>
      <c r="M66" s="213"/>
      <c r="N66" s="28">
        <f>COUNTIF(O5:O52,"*")</f>
        <v>0</v>
      </c>
      <c r="O66" s="214" t="s">
        <v>2</v>
      </c>
      <c r="P66" s="213"/>
      <c r="Q66" s="28">
        <f>COUNTIF(R5:R52,"*")</f>
        <v>0</v>
      </c>
      <c r="R66" s="214" t="s">
        <v>2</v>
      </c>
      <c r="S66" s="213"/>
      <c r="T66" s="28">
        <f>COUNTIF(U5:U52,"*")</f>
        <v>0</v>
      </c>
    </row>
    <row r="67" spans="1:20" ht="15.9" thickBot="1" x14ac:dyDescent="0.45">
      <c r="A67" s="41" t="s">
        <v>63</v>
      </c>
      <c r="B67" s="43">
        <f>COUNTIF(C5:C52,"U")</f>
        <v>6</v>
      </c>
      <c r="E67" s="1"/>
      <c r="F67" s="215" t="s">
        <v>19</v>
      </c>
      <c r="G67" s="216"/>
      <c r="H67" s="29" t="str">
        <f>IF(H64&gt;=((H64+H65)*(2/3)),"PASS","FAIL")</f>
        <v>PASS</v>
      </c>
      <c r="I67" s="215" t="s">
        <v>19</v>
      </c>
      <c r="J67" s="216"/>
      <c r="K67" s="29" t="str">
        <f>IF(K64&gt;=((K64+K65)*(2/3)),"PASS","FAIL")</f>
        <v>PASS</v>
      </c>
      <c r="L67" s="215" t="s">
        <v>19</v>
      </c>
      <c r="M67" s="216"/>
      <c r="N67" s="29" t="str">
        <f>IF(N64&gt;=((N64+N65)*(2/3)),"PASS","FAIL")</f>
        <v>PASS</v>
      </c>
      <c r="O67" s="215" t="s">
        <v>19</v>
      </c>
      <c r="P67" s="216"/>
      <c r="Q67" s="29" t="str">
        <f>IF(Q64&gt;=((Q64+Q65)*(2/3)),"PASS","FAIL")</f>
        <v>PASS</v>
      </c>
      <c r="R67" s="215" t="s">
        <v>19</v>
      </c>
      <c r="S67" s="216"/>
      <c r="T67" s="29" t="str">
        <f>IF(T64&gt;=((T64+T65)*(2/3)),"PASS","FAIL")</f>
        <v>PASS</v>
      </c>
    </row>
    <row r="68" spans="1:20" x14ac:dyDescent="0.4">
      <c r="A68" s="4"/>
      <c r="E68" s="1"/>
    </row>
    <row r="69" spans="1:20" x14ac:dyDescent="0.4">
      <c r="A69" s="4"/>
    </row>
  </sheetData>
  <sortState ref="A5:B50">
    <sortCondition ref="A5:A50"/>
  </sortState>
  <mergeCells count="64">
    <mergeCell ref="F66:G66"/>
    <mergeCell ref="I66:J66"/>
    <mergeCell ref="L66:M66"/>
    <mergeCell ref="O66:P66"/>
    <mergeCell ref="R66:S66"/>
    <mergeCell ref="F67:G67"/>
    <mergeCell ref="I67:J67"/>
    <mergeCell ref="L67:M67"/>
    <mergeCell ref="O67:P67"/>
    <mergeCell ref="R67:S67"/>
    <mergeCell ref="F64:G64"/>
    <mergeCell ref="I64:J64"/>
    <mergeCell ref="L64:M64"/>
    <mergeCell ref="O64:P64"/>
    <mergeCell ref="R64:S64"/>
    <mergeCell ref="F65:G65"/>
    <mergeCell ref="I65:J65"/>
    <mergeCell ref="L65:M65"/>
    <mergeCell ref="O65:P65"/>
    <mergeCell ref="R65:S65"/>
    <mergeCell ref="F62:H62"/>
    <mergeCell ref="I62:K62"/>
    <mergeCell ref="L62:N62"/>
    <mergeCell ref="O62:Q62"/>
    <mergeCell ref="R62:T62"/>
    <mergeCell ref="F63:H63"/>
    <mergeCell ref="I63:K63"/>
    <mergeCell ref="L63:N63"/>
    <mergeCell ref="O63:Q63"/>
    <mergeCell ref="R63:T63"/>
    <mergeCell ref="F60:G60"/>
    <mergeCell ref="I60:J60"/>
    <mergeCell ref="L60:M60"/>
    <mergeCell ref="O60:P60"/>
    <mergeCell ref="R60:S60"/>
    <mergeCell ref="F61:G61"/>
    <mergeCell ref="I61:J61"/>
    <mergeCell ref="L61:M61"/>
    <mergeCell ref="O61:P61"/>
    <mergeCell ref="R61:S61"/>
    <mergeCell ref="F58:G58"/>
    <mergeCell ref="I58:J58"/>
    <mergeCell ref="L58:M58"/>
    <mergeCell ref="O58:P58"/>
    <mergeCell ref="R58:S58"/>
    <mergeCell ref="F59:G59"/>
    <mergeCell ref="I59:J59"/>
    <mergeCell ref="L59:M59"/>
    <mergeCell ref="O59:P59"/>
    <mergeCell ref="R59:S59"/>
    <mergeCell ref="R57:T57"/>
    <mergeCell ref="B1:L1"/>
    <mergeCell ref="C2:F3"/>
    <mergeCell ref="G2:U2"/>
    <mergeCell ref="G3:I3"/>
    <mergeCell ref="J3:L3"/>
    <mergeCell ref="M3:O3"/>
    <mergeCell ref="P3:R3"/>
    <mergeCell ref="S3:U3"/>
    <mergeCell ref="A4:B4"/>
    <mergeCell ref="F57:H57"/>
    <mergeCell ref="I57:K57"/>
    <mergeCell ref="L57:N57"/>
    <mergeCell ref="O57:Q57"/>
  </mergeCells>
  <conditionalFormatting sqref="I5">
    <cfRule type="expression" dxfId="7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topLeftCell="A27" zoomScaleNormal="150" zoomScalePageLayoutView="150" workbookViewId="0">
      <selection activeCell="C55" sqref="C55"/>
    </sheetView>
  </sheetViews>
  <sheetFormatPr defaultColWidth="8.84375" defaultRowHeight="15.45" x14ac:dyDescent="0.4"/>
  <cols>
    <col min="1" max="1" width="27.15234375" style="1" customWidth="1"/>
    <col min="2" max="2" width="11.69140625" style="4" customWidth="1"/>
    <col min="3" max="5" width="6.69140625" style="4" customWidth="1"/>
    <col min="6" max="8" width="6.69140625" style="1" customWidth="1"/>
    <col min="9" max="9" width="7.84375" style="1" customWidth="1"/>
    <col min="10" max="11" width="6.69140625" style="1" customWidth="1"/>
    <col min="12" max="12" width="7.84375" style="1" customWidth="1"/>
    <col min="13" max="14" width="6.69140625" style="1" customWidth="1"/>
    <col min="15" max="15" width="7.84375" style="1" customWidth="1"/>
    <col min="16" max="17" width="6.69140625" style="1" customWidth="1"/>
    <col min="18" max="18" width="7.84375" style="1" customWidth="1"/>
    <col min="19" max="20" width="6.69140625" style="1" customWidth="1"/>
    <col min="21" max="21" width="7.84375" style="1" customWidth="1"/>
    <col min="22" max="22" width="8.84375" style="1"/>
    <col min="23" max="23" width="14.15234375" style="1" bestFit="1" customWidth="1"/>
    <col min="24" max="24" width="13.69140625" style="1" customWidth="1"/>
    <col min="25" max="16384" width="8.84375" style="1"/>
  </cols>
  <sheetData>
    <row r="1" spans="1:24" ht="22.75" thickBot="1" x14ac:dyDescent="0.55000000000000004"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1:24" ht="32.049999999999997" customHeight="1" thickBot="1" x14ac:dyDescent="0.5"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  <c r="W2" s="65" t="s">
        <v>73</v>
      </c>
      <c r="X2" s="66">
        <v>42970</v>
      </c>
    </row>
    <row r="3" spans="1:24" ht="15.9" thickBot="1" x14ac:dyDescent="0.45">
      <c r="B3" s="2"/>
      <c r="C3" s="233"/>
      <c r="D3" s="234"/>
      <c r="E3" s="234"/>
      <c r="F3" s="235"/>
      <c r="G3" s="239" t="s">
        <v>167</v>
      </c>
      <c r="H3" s="239"/>
      <c r="I3" s="239"/>
      <c r="J3" s="239" t="s">
        <v>168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3" t="s">
        <v>70</v>
      </c>
      <c r="X3" s="80">
        <v>0.27152777777777776</v>
      </c>
    </row>
    <row r="4" spans="1:24" s="3" customFormat="1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105" t="s">
        <v>0</v>
      </c>
      <c r="H4" s="106" t="s">
        <v>1</v>
      </c>
      <c r="I4" s="20" t="s">
        <v>2</v>
      </c>
      <c r="J4" s="105" t="s">
        <v>0</v>
      </c>
      <c r="K4" s="106" t="s">
        <v>1</v>
      </c>
      <c r="L4" s="20" t="s">
        <v>2</v>
      </c>
      <c r="M4" s="105" t="s">
        <v>0</v>
      </c>
      <c r="N4" s="106" t="s">
        <v>1</v>
      </c>
      <c r="O4" s="107" t="s">
        <v>2</v>
      </c>
      <c r="P4" s="21" t="s">
        <v>0</v>
      </c>
      <c r="Q4" s="106" t="s">
        <v>1</v>
      </c>
      <c r="R4" s="20" t="s">
        <v>2</v>
      </c>
      <c r="S4" s="105" t="s">
        <v>0</v>
      </c>
      <c r="T4" s="106" t="s">
        <v>1</v>
      </c>
      <c r="U4" s="107" t="s">
        <v>2</v>
      </c>
      <c r="W4" s="3" t="s">
        <v>71</v>
      </c>
      <c r="X4" s="80"/>
    </row>
    <row r="5" spans="1:24" x14ac:dyDescent="0.4">
      <c r="A5" s="71" t="s">
        <v>146</v>
      </c>
      <c r="B5" s="72" t="s">
        <v>147</v>
      </c>
      <c r="C5" s="68" t="s">
        <v>74</v>
      </c>
      <c r="D5" s="68"/>
      <c r="E5" s="57"/>
      <c r="F5" s="19"/>
      <c r="G5" s="17" t="s">
        <v>182</v>
      </c>
      <c r="H5" s="18"/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  <c r="W5" s="3" t="s">
        <v>72</v>
      </c>
      <c r="X5" s="80"/>
    </row>
    <row r="6" spans="1:24" x14ac:dyDescent="0.4">
      <c r="A6" s="71" t="s">
        <v>178</v>
      </c>
      <c r="B6" s="72" t="s">
        <v>179</v>
      </c>
      <c r="C6" s="69" t="s">
        <v>76</v>
      </c>
      <c r="D6" s="69"/>
      <c r="E6" s="6"/>
      <c r="F6" s="7"/>
      <c r="G6" s="8"/>
      <c r="H6" s="9"/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  <c r="W6" s="3" t="s">
        <v>69</v>
      </c>
      <c r="X6" s="85">
        <v>0.3263888888888889</v>
      </c>
    </row>
    <row r="7" spans="1:24" x14ac:dyDescent="0.4">
      <c r="A7" s="120" t="s">
        <v>134</v>
      </c>
      <c r="B7" s="121" t="s">
        <v>108</v>
      </c>
      <c r="C7" s="123" t="s">
        <v>75</v>
      </c>
      <c r="D7" s="69"/>
      <c r="E7" s="6"/>
      <c r="F7" s="7"/>
      <c r="G7" s="8"/>
      <c r="H7" s="9"/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x14ac:dyDescent="0.4">
      <c r="A8" s="71" t="s">
        <v>155</v>
      </c>
      <c r="B8" s="72" t="s">
        <v>92</v>
      </c>
      <c r="C8" s="10" t="s">
        <v>74</v>
      </c>
      <c r="D8" s="10"/>
      <c r="E8" s="9"/>
      <c r="F8" s="7"/>
      <c r="G8" s="8" t="s">
        <v>185</v>
      </c>
      <c r="H8" s="9"/>
      <c r="I8" s="16"/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x14ac:dyDescent="0.4">
      <c r="A9" s="71" t="s">
        <v>148</v>
      </c>
      <c r="B9" s="72" t="s">
        <v>149</v>
      </c>
      <c r="C9" s="69" t="s">
        <v>74</v>
      </c>
      <c r="D9" s="69"/>
      <c r="E9" s="6"/>
      <c r="F9" s="7"/>
      <c r="G9" s="8" t="s">
        <v>185</v>
      </c>
      <c r="H9" s="9"/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4" x14ac:dyDescent="0.4">
      <c r="A10" s="71" t="s">
        <v>158</v>
      </c>
      <c r="B10" s="72" t="s">
        <v>159</v>
      </c>
      <c r="C10" s="69" t="s">
        <v>74</v>
      </c>
      <c r="D10" s="69"/>
      <c r="E10" s="6"/>
      <c r="F10" s="7"/>
      <c r="G10" s="8" t="s">
        <v>185</v>
      </c>
      <c r="H10" s="9"/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x14ac:dyDescent="0.4">
      <c r="A11" s="71" t="s">
        <v>111</v>
      </c>
      <c r="B11" s="72" t="s">
        <v>177</v>
      </c>
      <c r="C11" s="69" t="s">
        <v>74</v>
      </c>
      <c r="D11" s="69"/>
      <c r="E11" s="6"/>
      <c r="F11" s="7"/>
      <c r="G11" s="8" t="s">
        <v>185</v>
      </c>
      <c r="H11" s="9"/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x14ac:dyDescent="0.4">
      <c r="A12" s="71" t="s">
        <v>101</v>
      </c>
      <c r="B12" s="72" t="s">
        <v>102</v>
      </c>
      <c r="C12" s="69" t="s">
        <v>74</v>
      </c>
      <c r="D12" s="69"/>
      <c r="E12" s="6"/>
      <c r="F12" s="7"/>
      <c r="G12" s="8" t="s">
        <v>185</v>
      </c>
      <c r="H12" s="9"/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x14ac:dyDescent="0.4">
      <c r="A13" s="71" t="s">
        <v>86</v>
      </c>
      <c r="B13" s="72" t="s">
        <v>78</v>
      </c>
      <c r="C13" s="69" t="s">
        <v>74</v>
      </c>
      <c r="D13" s="69"/>
      <c r="E13" s="6"/>
      <c r="F13" s="7"/>
      <c r="G13" s="8" t="s">
        <v>185</v>
      </c>
      <c r="H13" s="9"/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x14ac:dyDescent="0.4">
      <c r="A14" s="118" t="s">
        <v>192</v>
      </c>
      <c r="B14" s="119" t="s">
        <v>193</v>
      </c>
      <c r="C14" s="69" t="s">
        <v>74</v>
      </c>
      <c r="D14" s="69"/>
      <c r="E14" s="6"/>
      <c r="F14" s="7"/>
      <c r="G14" s="8" t="s">
        <v>185</v>
      </c>
      <c r="H14" s="9"/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x14ac:dyDescent="0.4">
      <c r="A15" s="118" t="s">
        <v>188</v>
      </c>
      <c r="B15" s="119" t="s">
        <v>189</v>
      </c>
      <c r="C15" s="69" t="s">
        <v>74</v>
      </c>
      <c r="D15" s="69"/>
      <c r="E15" s="6"/>
      <c r="F15" s="7"/>
      <c r="G15" s="8" t="s">
        <v>185</v>
      </c>
      <c r="H15" s="9"/>
      <c r="I15" s="16"/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x14ac:dyDescent="0.4">
      <c r="A16" s="120" t="s">
        <v>123</v>
      </c>
      <c r="B16" s="121" t="s">
        <v>124</v>
      </c>
      <c r="C16" s="123" t="s">
        <v>75</v>
      </c>
      <c r="D16" s="69"/>
      <c r="E16" s="6"/>
      <c r="F16" s="7"/>
      <c r="G16" s="8"/>
      <c r="H16" s="9"/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x14ac:dyDescent="0.4">
      <c r="A17" s="118" t="s">
        <v>194</v>
      </c>
      <c r="B17" s="119" t="s">
        <v>195</v>
      </c>
      <c r="C17" s="69" t="s">
        <v>74</v>
      </c>
      <c r="D17" s="69"/>
      <c r="E17" s="6"/>
      <c r="F17" s="7"/>
      <c r="G17" s="8" t="s">
        <v>185</v>
      </c>
      <c r="H17" s="9"/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x14ac:dyDescent="0.4">
      <c r="A18" s="71" t="s">
        <v>117</v>
      </c>
      <c r="B18" s="72" t="s">
        <v>118</v>
      </c>
      <c r="C18" s="69" t="s">
        <v>74</v>
      </c>
      <c r="D18" s="69"/>
      <c r="E18" s="6"/>
      <c r="F18" s="7"/>
      <c r="G18" s="8" t="s">
        <v>185</v>
      </c>
      <c r="H18" s="9"/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x14ac:dyDescent="0.4">
      <c r="A19" s="71" t="s">
        <v>153</v>
      </c>
      <c r="B19" s="72" t="s">
        <v>154</v>
      </c>
      <c r="C19" s="10" t="s">
        <v>74</v>
      </c>
      <c r="D19" s="10"/>
      <c r="E19" s="9"/>
      <c r="F19" s="7"/>
      <c r="G19" s="8" t="s">
        <v>185</v>
      </c>
      <c r="H19" s="9"/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x14ac:dyDescent="0.4">
      <c r="A20" s="71" t="s">
        <v>132</v>
      </c>
      <c r="B20" s="72" t="s">
        <v>133</v>
      </c>
      <c r="C20" s="10" t="s">
        <v>76</v>
      </c>
      <c r="D20" s="10"/>
      <c r="E20" s="9"/>
      <c r="F20" s="7"/>
      <c r="G20" s="8"/>
      <c r="H20" s="9"/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x14ac:dyDescent="0.4">
      <c r="A21" s="71" t="s">
        <v>113</v>
      </c>
      <c r="B21" s="72" t="s">
        <v>114</v>
      </c>
      <c r="C21" s="69" t="s">
        <v>74</v>
      </c>
      <c r="D21" s="69"/>
      <c r="E21" s="6"/>
      <c r="F21" s="7"/>
      <c r="G21" s="8" t="s">
        <v>185</v>
      </c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x14ac:dyDescent="0.4">
      <c r="A22" s="120" t="s">
        <v>96</v>
      </c>
      <c r="B22" s="121" t="s">
        <v>97</v>
      </c>
      <c r="C22" s="123" t="s">
        <v>75</v>
      </c>
      <c r="D22" s="69"/>
      <c r="E22" s="6"/>
      <c r="F22" s="7"/>
      <c r="G22" s="8"/>
      <c r="H22" s="9"/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x14ac:dyDescent="0.4">
      <c r="A23" s="118" t="s">
        <v>205</v>
      </c>
      <c r="B23" s="119" t="s">
        <v>196</v>
      </c>
      <c r="C23" s="69" t="s">
        <v>74</v>
      </c>
      <c r="D23" s="69"/>
      <c r="E23" s="6"/>
      <c r="F23" s="7"/>
      <c r="G23" s="8" t="s">
        <v>185</v>
      </c>
      <c r="H23" s="9"/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x14ac:dyDescent="0.4">
      <c r="A24" s="120" t="s">
        <v>90</v>
      </c>
      <c r="B24" s="121" t="s">
        <v>81</v>
      </c>
      <c r="C24" s="123" t="s">
        <v>75</v>
      </c>
      <c r="D24" s="10"/>
      <c r="E24" s="9"/>
      <c r="F24" s="7"/>
      <c r="G24" s="8"/>
      <c r="H24" s="9"/>
      <c r="I24" s="16"/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x14ac:dyDescent="0.4">
      <c r="A25" s="71" t="s">
        <v>83</v>
      </c>
      <c r="B25" s="72" t="s">
        <v>77</v>
      </c>
      <c r="C25" s="10" t="s">
        <v>76</v>
      </c>
      <c r="D25" s="10"/>
      <c r="E25" s="9"/>
      <c r="F25" s="7"/>
      <c r="G25" s="8"/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x14ac:dyDescent="0.4">
      <c r="A26" s="118" t="s">
        <v>199</v>
      </c>
      <c r="B26" s="119" t="s">
        <v>200</v>
      </c>
      <c r="C26" s="69" t="s">
        <v>74</v>
      </c>
      <c r="D26" s="69"/>
      <c r="E26" s="6"/>
      <c r="F26" s="7"/>
      <c r="G26" s="8" t="s">
        <v>185</v>
      </c>
      <c r="H26" s="9"/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x14ac:dyDescent="0.4">
      <c r="A27" s="71" t="s">
        <v>137</v>
      </c>
      <c r="B27" s="72" t="s">
        <v>138</v>
      </c>
      <c r="C27" s="69" t="s">
        <v>74</v>
      </c>
      <c r="D27" s="69"/>
      <c r="E27" s="6"/>
      <c r="F27" s="7"/>
      <c r="G27" s="8" t="s">
        <v>185</v>
      </c>
      <c r="H27" s="9"/>
      <c r="I27" s="16"/>
      <c r="J27" s="8"/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x14ac:dyDescent="0.4">
      <c r="A28" s="71" t="s">
        <v>156</v>
      </c>
      <c r="B28" s="72" t="s">
        <v>84</v>
      </c>
      <c r="C28" s="69" t="s">
        <v>74</v>
      </c>
      <c r="D28" s="69"/>
      <c r="E28" s="6"/>
      <c r="F28" s="7"/>
      <c r="G28" s="8" t="s">
        <v>185</v>
      </c>
      <c r="H28" s="9"/>
      <c r="I28" s="16"/>
      <c r="J28" s="8"/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x14ac:dyDescent="0.4">
      <c r="A29" s="71" t="s">
        <v>197</v>
      </c>
      <c r="B29" s="72" t="s">
        <v>198</v>
      </c>
      <c r="C29" s="10" t="s">
        <v>74</v>
      </c>
      <c r="D29" s="10"/>
      <c r="E29" s="9"/>
      <c r="F29" s="7"/>
      <c r="G29" s="8" t="s">
        <v>185</v>
      </c>
      <c r="H29" s="9"/>
      <c r="I29" s="16"/>
      <c r="J29" s="8"/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x14ac:dyDescent="0.4">
      <c r="A30" s="118" t="s">
        <v>203</v>
      </c>
      <c r="B30" s="119" t="s">
        <v>204</v>
      </c>
      <c r="C30" s="69" t="s">
        <v>74</v>
      </c>
      <c r="D30" s="69"/>
      <c r="E30" s="6"/>
      <c r="F30" s="7"/>
      <c r="G30" s="8" t="s">
        <v>185</v>
      </c>
      <c r="H30" s="9"/>
      <c r="I30" s="16"/>
      <c r="J30" s="8"/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x14ac:dyDescent="0.4">
      <c r="A31" s="71" t="s">
        <v>125</v>
      </c>
      <c r="B31" s="72" t="s">
        <v>98</v>
      </c>
      <c r="C31" s="10" t="s">
        <v>74</v>
      </c>
      <c r="D31" s="10"/>
      <c r="E31" s="9"/>
      <c r="F31" s="7"/>
      <c r="G31" s="8" t="s">
        <v>185</v>
      </c>
      <c r="H31" s="9"/>
      <c r="I31" s="16"/>
      <c r="J31" s="8"/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x14ac:dyDescent="0.4">
      <c r="A32" s="71" t="s">
        <v>162</v>
      </c>
      <c r="B32" s="72" t="s">
        <v>163</v>
      </c>
      <c r="C32" s="75" t="s">
        <v>76</v>
      </c>
      <c r="D32" s="75"/>
      <c r="E32" s="76"/>
      <c r="F32" s="77"/>
      <c r="G32" s="75"/>
      <c r="H32" s="76"/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x14ac:dyDescent="0.4">
      <c r="A33" s="71" t="s">
        <v>175</v>
      </c>
      <c r="B33" s="72" t="s">
        <v>176</v>
      </c>
      <c r="C33" s="75" t="s">
        <v>74</v>
      </c>
      <c r="D33" s="75"/>
      <c r="E33" s="76"/>
      <c r="F33" s="77"/>
      <c r="G33" s="75" t="s">
        <v>185</v>
      </c>
      <c r="H33" s="76"/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x14ac:dyDescent="0.4">
      <c r="A34" s="71" t="s">
        <v>166</v>
      </c>
      <c r="B34" s="72" t="s">
        <v>87</v>
      </c>
      <c r="C34" s="75" t="s">
        <v>76</v>
      </c>
      <c r="D34" s="75"/>
      <c r="E34" s="76"/>
      <c r="F34" s="77"/>
      <c r="G34" s="75"/>
      <c r="H34" s="76"/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x14ac:dyDescent="0.4">
      <c r="A35" s="118" t="s">
        <v>201</v>
      </c>
      <c r="B35" s="119" t="s">
        <v>202</v>
      </c>
      <c r="C35" s="75" t="s">
        <v>74</v>
      </c>
      <c r="D35" s="75"/>
      <c r="E35" s="76"/>
      <c r="F35" s="77"/>
      <c r="G35" s="75" t="s">
        <v>185</v>
      </c>
      <c r="H35" s="76"/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x14ac:dyDescent="0.4">
      <c r="A36" s="71" t="s">
        <v>85</v>
      </c>
      <c r="B36" s="72" t="s">
        <v>91</v>
      </c>
      <c r="C36" s="75" t="s">
        <v>76</v>
      </c>
      <c r="D36" s="75"/>
      <c r="E36" s="76"/>
      <c r="F36" s="77"/>
      <c r="G36" s="75"/>
      <c r="H36" s="76"/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x14ac:dyDescent="0.4">
      <c r="A37" s="71" t="s">
        <v>144</v>
      </c>
      <c r="B37" s="72" t="s">
        <v>145</v>
      </c>
      <c r="C37" s="75" t="s">
        <v>74</v>
      </c>
      <c r="D37" s="75"/>
      <c r="E37" s="76"/>
      <c r="F37" s="77"/>
      <c r="G37" s="75" t="s">
        <v>185</v>
      </c>
      <c r="H37" s="76"/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x14ac:dyDescent="0.4">
      <c r="A38" s="70" t="s">
        <v>151</v>
      </c>
      <c r="B38" s="53" t="s">
        <v>152</v>
      </c>
      <c r="C38" s="75" t="s">
        <v>74</v>
      </c>
      <c r="D38" s="75"/>
      <c r="E38" s="76"/>
      <c r="F38" s="77"/>
      <c r="G38" s="75" t="s">
        <v>185</v>
      </c>
      <c r="H38" s="76"/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x14ac:dyDescent="0.4">
      <c r="A39" s="70" t="s">
        <v>99</v>
      </c>
      <c r="B39" s="53" t="s">
        <v>100</v>
      </c>
      <c r="C39" s="75" t="s">
        <v>74</v>
      </c>
      <c r="D39" s="75"/>
      <c r="E39" s="76"/>
      <c r="F39" s="77"/>
      <c r="G39" s="75" t="s">
        <v>185</v>
      </c>
      <c r="H39" s="76"/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x14ac:dyDescent="0.4">
      <c r="A40" s="70" t="s">
        <v>115</v>
      </c>
      <c r="B40" s="53" t="s">
        <v>116</v>
      </c>
      <c r="C40" s="75" t="s">
        <v>74</v>
      </c>
      <c r="D40" s="75"/>
      <c r="E40" s="76"/>
      <c r="F40" s="77"/>
      <c r="G40" s="75" t="s">
        <v>185</v>
      </c>
      <c r="H40" s="76"/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x14ac:dyDescent="0.4">
      <c r="A41" s="70" t="s">
        <v>135</v>
      </c>
      <c r="B41" s="53" t="s">
        <v>136</v>
      </c>
      <c r="C41" s="75" t="s">
        <v>74</v>
      </c>
      <c r="D41" s="75"/>
      <c r="E41" s="76"/>
      <c r="F41" s="77"/>
      <c r="G41" s="75" t="s">
        <v>185</v>
      </c>
      <c r="H41" s="76"/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x14ac:dyDescent="0.4">
      <c r="A42" s="129" t="s">
        <v>139</v>
      </c>
      <c r="B42" s="130" t="s">
        <v>171</v>
      </c>
      <c r="C42" s="122" t="s">
        <v>75</v>
      </c>
      <c r="D42" s="75"/>
      <c r="E42" s="76"/>
      <c r="F42" s="77"/>
      <c r="G42" s="75"/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x14ac:dyDescent="0.4">
      <c r="A43" s="70" t="s">
        <v>172</v>
      </c>
      <c r="B43" s="53" t="s">
        <v>89</v>
      </c>
      <c r="C43" s="81" t="s">
        <v>74</v>
      </c>
      <c r="D43" s="81"/>
      <c r="E43" s="82"/>
      <c r="F43" s="77"/>
      <c r="G43" s="75" t="s">
        <v>185</v>
      </c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x14ac:dyDescent="0.4">
      <c r="A44" s="53" t="s">
        <v>190</v>
      </c>
      <c r="B44" s="84" t="s">
        <v>191</v>
      </c>
      <c r="C44" s="75" t="s">
        <v>74</v>
      </c>
      <c r="D44" s="75"/>
      <c r="E44" s="76"/>
      <c r="F44" s="77"/>
      <c r="G44" s="75" t="s">
        <v>185</v>
      </c>
      <c r="H44" s="76"/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x14ac:dyDescent="0.4">
      <c r="A45" s="70" t="s">
        <v>186</v>
      </c>
      <c r="B45" s="53" t="s">
        <v>187</v>
      </c>
      <c r="C45" s="75" t="s">
        <v>74</v>
      </c>
      <c r="D45" s="75"/>
      <c r="E45" s="76"/>
      <c r="F45" s="77"/>
      <c r="G45" s="75" t="s">
        <v>185</v>
      </c>
      <c r="H45" s="76"/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x14ac:dyDescent="0.4">
      <c r="A46" s="70" t="s">
        <v>170</v>
      </c>
      <c r="B46" s="53" t="s">
        <v>88</v>
      </c>
      <c r="C46" s="75" t="s">
        <v>74</v>
      </c>
      <c r="D46" s="75"/>
      <c r="E46" s="76"/>
      <c r="F46" s="77"/>
      <c r="G46" s="75" t="s">
        <v>185</v>
      </c>
      <c r="H46" s="76"/>
      <c r="I46" s="79"/>
      <c r="J46" s="78"/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ht="15.9" thickBot="1" x14ac:dyDescent="0.45">
      <c r="A47" s="53"/>
      <c r="B47" s="84"/>
      <c r="C47" s="75"/>
      <c r="D47" s="75"/>
      <c r="E47" s="76"/>
      <c r="F47" s="77"/>
      <c r="G47" s="75"/>
      <c r="H47" s="76"/>
      <c r="I47" s="79"/>
      <c r="J47" s="78"/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ht="15.9" thickBot="1" x14ac:dyDescent="0.45">
      <c r="A48" s="47" t="s">
        <v>64</v>
      </c>
      <c r="B48" s="48">
        <f>COUNTIF(A5:A46,"*")</f>
        <v>42</v>
      </c>
      <c r="C48" s="75"/>
      <c r="D48" s="75"/>
      <c r="E48" s="76"/>
      <c r="F48" s="77"/>
      <c r="G48" s="75"/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ht="15.9" thickBot="1" x14ac:dyDescent="0.45">
      <c r="A49" s="105" t="s">
        <v>17</v>
      </c>
      <c r="B49" s="106"/>
      <c r="C49" s="75"/>
      <c r="D49" s="75"/>
      <c r="E49" s="76"/>
      <c r="F49" s="77"/>
      <c r="G49" s="75"/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ht="19.75" x14ac:dyDescent="0.4">
      <c r="A50" s="49" t="s">
        <v>16</v>
      </c>
      <c r="B50" s="50">
        <f>COUNTIF(C5:C52,"P")</f>
        <v>31</v>
      </c>
      <c r="C50" s="75"/>
      <c r="D50" s="75"/>
      <c r="E50" s="76"/>
      <c r="F50" s="77"/>
      <c r="G50" s="75"/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ht="19.75" x14ac:dyDescent="0.4">
      <c r="A51" s="22" t="s">
        <v>13</v>
      </c>
      <c r="B51" s="24">
        <f>ROUNDUP(B48*(1/2),0)</f>
        <v>21</v>
      </c>
      <c r="C51" s="81"/>
      <c r="D51" s="81"/>
      <c r="E51" s="82"/>
      <c r="F51" s="77"/>
      <c r="G51" s="75"/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20.149999999999999" thickBot="1" x14ac:dyDescent="0.45">
      <c r="A52" s="22" t="s">
        <v>14</v>
      </c>
      <c r="B52" s="24">
        <f>ROUNDDOWN(B50/2,0)+1</f>
        <v>16</v>
      </c>
      <c r="C52" s="64"/>
      <c r="D52" s="64"/>
      <c r="E52" s="61"/>
      <c r="F52" s="62"/>
      <c r="G52" s="64"/>
      <c r="H52" s="61"/>
      <c r="I52" s="63"/>
      <c r="J52" s="60"/>
      <c r="K52" s="61"/>
      <c r="L52" s="62"/>
      <c r="M52" s="64"/>
      <c r="N52" s="61"/>
      <c r="O52" s="63"/>
      <c r="P52" s="60"/>
      <c r="Q52" s="61"/>
      <c r="R52" s="62"/>
      <c r="S52" s="64"/>
      <c r="T52" s="61"/>
      <c r="U52" s="62"/>
    </row>
    <row r="53" spans="1:21" ht="19.75" x14ac:dyDescent="0.4">
      <c r="A53" s="35" t="s">
        <v>15</v>
      </c>
      <c r="B53" s="36">
        <f>ROUNDUP(B50*2/3,0)</f>
        <v>21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</row>
    <row r="54" spans="1:21" ht="20.149999999999999" thickBot="1" x14ac:dyDescent="0.45">
      <c r="A54" s="35" t="s">
        <v>67</v>
      </c>
      <c r="B54" s="36">
        <f>ROUNDUP(B48*2/3,0)</f>
        <v>28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</row>
    <row r="55" spans="1:21" ht="15.9" thickBot="1" x14ac:dyDescent="0.45">
      <c r="A55" s="37" t="s">
        <v>26</v>
      </c>
      <c r="B55" s="103">
        <f>ROUNDUP(B50*0.25,0)</f>
        <v>8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1:21" ht="15.9" thickBot="1" x14ac:dyDescent="0.45">
      <c r="A56" s="40" t="s">
        <v>119</v>
      </c>
      <c r="B56" s="86">
        <f>ROUNDUP(B48*1/3,0)</f>
        <v>14</v>
      </c>
      <c r="C56" s="48">
        <f>COUNTIF(A5:A37,"*")</f>
        <v>33</v>
      </c>
      <c r="D56" s="48">
        <f>COUNTIF(D5:D52,"P")</f>
        <v>0</v>
      </c>
      <c r="E56" s="1"/>
    </row>
    <row r="57" spans="1:21" ht="15.9" thickBot="1" x14ac:dyDescent="0.45">
      <c r="A57" s="40" t="s">
        <v>62</v>
      </c>
      <c r="B57" s="45">
        <f>COUNTIF(C5:C52,"E")</f>
        <v>6</v>
      </c>
      <c r="C57" s="106"/>
      <c r="D57" s="106"/>
      <c r="E57" s="107"/>
      <c r="F57" s="228" t="s">
        <v>18</v>
      </c>
      <c r="G57" s="226"/>
      <c r="H57" s="227"/>
      <c r="I57" s="228" t="s">
        <v>22</v>
      </c>
      <c r="J57" s="226"/>
      <c r="K57" s="227"/>
      <c r="L57" s="228" t="s">
        <v>23</v>
      </c>
      <c r="M57" s="226"/>
      <c r="N57" s="227"/>
      <c r="O57" s="228" t="s">
        <v>24</v>
      </c>
      <c r="P57" s="226"/>
      <c r="Q57" s="227"/>
      <c r="R57" s="228" t="s">
        <v>25</v>
      </c>
      <c r="S57" s="226"/>
      <c r="T57" s="227"/>
    </row>
    <row r="58" spans="1:21" ht="20.149999999999999" thickBot="1" x14ac:dyDescent="0.45">
      <c r="A58" s="41" t="s">
        <v>63</v>
      </c>
      <c r="B58" s="43">
        <f>COUNTIF(C5:C52,"U")</f>
        <v>5</v>
      </c>
      <c r="C58" s="50">
        <f>COUNTIF(D5:D52,"P")</f>
        <v>0</v>
      </c>
      <c r="D58" s="50">
        <f>COUNTIF(E5:E52,"*")</f>
        <v>0</v>
      </c>
      <c r="E58" s="51">
        <f>COUNTIF(F5:F52,"*")</f>
        <v>0</v>
      </c>
      <c r="F58" s="217" t="s">
        <v>0</v>
      </c>
      <c r="G58" s="218"/>
      <c r="H58" s="26">
        <f>COUNTIF(G5:G52,"*")</f>
        <v>31</v>
      </c>
      <c r="I58" s="219" t="s">
        <v>0</v>
      </c>
      <c r="J58" s="218"/>
      <c r="K58" s="26">
        <f>COUNTIF(J5:J52,"*")</f>
        <v>0</v>
      </c>
      <c r="L58" s="219" t="s">
        <v>0</v>
      </c>
      <c r="M58" s="218"/>
      <c r="N58" s="26">
        <f>COUNTIF(M5:M52,"*")</f>
        <v>1</v>
      </c>
      <c r="O58" s="219" t="s">
        <v>0</v>
      </c>
      <c r="P58" s="218"/>
      <c r="Q58" s="26">
        <f>COUNTIF(P5:P52,"*")</f>
        <v>0</v>
      </c>
      <c r="R58" s="219" t="s">
        <v>0</v>
      </c>
      <c r="S58" s="218"/>
      <c r="T58" s="26">
        <f>COUNTIF(S5:S52,"*")</f>
        <v>0</v>
      </c>
    </row>
    <row r="59" spans="1:21" ht="19.75" x14ac:dyDescent="0.4">
      <c r="A59" s="4"/>
      <c r="C59" s="24">
        <f>ROUNDUP(B48*(1/2),0)</f>
        <v>21</v>
      </c>
      <c r="D59" s="24">
        <f t="shared" ref="D59:E59" si="0">ROUNDUP(D58*(1/3),0)</f>
        <v>0</v>
      </c>
      <c r="E59" s="38">
        <f t="shared" si="0"/>
        <v>0</v>
      </c>
      <c r="F59" s="220" t="s">
        <v>1</v>
      </c>
      <c r="G59" s="221"/>
      <c r="H59" s="27">
        <f>COUNTIF(H5:H52,"*")</f>
        <v>0</v>
      </c>
      <c r="I59" s="222" t="s">
        <v>1</v>
      </c>
      <c r="J59" s="221"/>
      <c r="K59" s="27">
        <f>COUNTIF(K5:K52,"*")</f>
        <v>0</v>
      </c>
      <c r="L59" s="222" t="s">
        <v>1</v>
      </c>
      <c r="M59" s="221"/>
      <c r="N59" s="27">
        <f>COUNTIF(N5:N52,"*")</f>
        <v>0</v>
      </c>
      <c r="O59" s="222" t="s">
        <v>1</v>
      </c>
      <c r="P59" s="221"/>
      <c r="Q59" s="27">
        <f>COUNTIF(Q5:Q52,"*")</f>
        <v>0</v>
      </c>
      <c r="R59" s="222" t="s">
        <v>1</v>
      </c>
      <c r="S59" s="221"/>
      <c r="T59" s="27">
        <f>COUNTIF(T5:T52,"*")</f>
        <v>0</v>
      </c>
    </row>
    <row r="60" spans="1:21" ht="20.149999999999999" thickBot="1" x14ac:dyDescent="0.45">
      <c r="A60" s="4"/>
      <c r="C60" s="24">
        <f>ROUNDDOWN(C58/2,0)+1</f>
        <v>1</v>
      </c>
      <c r="D60" s="24">
        <f>ROUNDDOWN(D58/2,0)+1</f>
        <v>1</v>
      </c>
      <c r="E60" s="38">
        <f t="shared" ref="E60" si="1">ROUNDDOWN(E58/2,0)+1</f>
        <v>1</v>
      </c>
      <c r="F60" s="212" t="s">
        <v>2</v>
      </c>
      <c r="G60" s="213"/>
      <c r="H60" s="28">
        <f>COUNTIF(I5:I52,"*")</f>
        <v>0</v>
      </c>
      <c r="I60" s="214" t="s">
        <v>2</v>
      </c>
      <c r="J60" s="213"/>
      <c r="K60" s="28">
        <f>COUNTIF(L5:L52,"*")</f>
        <v>0</v>
      </c>
      <c r="L60" s="214" t="s">
        <v>2</v>
      </c>
      <c r="M60" s="213"/>
      <c r="N60" s="28">
        <f>COUNTIF(O5:O52,"*")</f>
        <v>0</v>
      </c>
      <c r="O60" s="214" t="s">
        <v>2</v>
      </c>
      <c r="P60" s="213"/>
      <c r="Q60" s="28">
        <f>COUNTIF(R5:R52,"*")</f>
        <v>0</v>
      </c>
      <c r="R60" s="214" t="s">
        <v>2</v>
      </c>
      <c r="S60" s="213"/>
      <c r="T60" s="28">
        <f>COUNTIF(U5:U52,"*")</f>
        <v>0</v>
      </c>
    </row>
    <row r="61" spans="1:21" ht="20.149999999999999" thickBot="1" x14ac:dyDescent="0.45">
      <c r="C61" s="36">
        <f t="shared" ref="C61:E61" si="2">ROUNDUP(C58*2/3,0)</f>
        <v>0</v>
      </c>
      <c r="D61" s="36">
        <f t="shared" si="2"/>
        <v>0</v>
      </c>
      <c r="E61" s="83">
        <f t="shared" si="2"/>
        <v>0</v>
      </c>
      <c r="F61" s="215" t="s">
        <v>19</v>
      </c>
      <c r="G61" s="216"/>
      <c r="H61" s="29" t="str">
        <f>IF(H58&gt;H59,"PASS","FAIL")</f>
        <v>PASS</v>
      </c>
      <c r="I61" s="215" t="s">
        <v>19</v>
      </c>
      <c r="J61" s="216"/>
      <c r="K61" s="29" t="str">
        <f>IF(K58&gt;K59,"PASS","FAIL")</f>
        <v>FAIL</v>
      </c>
      <c r="L61" s="215" t="s">
        <v>19</v>
      </c>
      <c r="M61" s="216"/>
      <c r="N61" s="29" t="str">
        <f>IF(N58&gt;N59,"PASS","FAIL")</f>
        <v>PASS</v>
      </c>
      <c r="O61" s="215" t="s">
        <v>19</v>
      </c>
      <c r="P61" s="216"/>
      <c r="Q61" s="29" t="str">
        <f>IF(Q58&gt;Q59,"PASS","FAIL")</f>
        <v>FAIL</v>
      </c>
      <c r="R61" s="215" t="s">
        <v>19</v>
      </c>
      <c r="S61" s="216"/>
      <c r="T61" s="29" t="str">
        <f>IF(T58&gt;T59,"PASS","FAIL")</f>
        <v>FAIL</v>
      </c>
    </row>
    <row r="62" spans="1:21" ht="20.149999999999999" thickBot="1" x14ac:dyDescent="0.45">
      <c r="C62" s="36">
        <f>ROUNDUP(C56*2/3,0)</f>
        <v>22</v>
      </c>
      <c r="D62" s="36">
        <f t="shared" ref="D62:E62" si="3">ROUNDUP(D56*2/3,0)</f>
        <v>0</v>
      </c>
      <c r="E62" s="83">
        <f t="shared" si="3"/>
        <v>0</v>
      </c>
      <c r="F62" s="223" t="s">
        <v>21</v>
      </c>
      <c r="G62" s="224"/>
      <c r="H62" s="225"/>
      <c r="I62" s="223" t="s">
        <v>21</v>
      </c>
      <c r="J62" s="224"/>
      <c r="K62" s="225"/>
      <c r="L62" s="223" t="s">
        <v>21</v>
      </c>
      <c r="M62" s="224"/>
      <c r="N62" s="225"/>
      <c r="O62" s="223" t="s">
        <v>21</v>
      </c>
      <c r="P62" s="224"/>
      <c r="Q62" s="225"/>
      <c r="R62" s="223" t="s">
        <v>21</v>
      </c>
      <c r="S62" s="224"/>
      <c r="T62" s="225"/>
    </row>
    <row r="63" spans="1:21" ht="15.9" thickBot="1" x14ac:dyDescent="0.45">
      <c r="C63" s="103">
        <f t="shared" ref="C63:E64" si="4">ROUNDUP(C58*0.25,0)</f>
        <v>0</v>
      </c>
      <c r="D63" s="103">
        <f t="shared" si="4"/>
        <v>0</v>
      </c>
      <c r="E63" s="104">
        <f t="shared" si="4"/>
        <v>0</v>
      </c>
      <c r="F63" s="226" t="s">
        <v>20</v>
      </c>
      <c r="G63" s="226"/>
      <c r="H63" s="227"/>
      <c r="I63" s="228" t="s">
        <v>20</v>
      </c>
      <c r="J63" s="226"/>
      <c r="K63" s="227"/>
      <c r="L63" s="228" t="s">
        <v>20</v>
      </c>
      <c r="M63" s="226"/>
      <c r="N63" s="227"/>
      <c r="O63" s="228" t="s">
        <v>20</v>
      </c>
      <c r="P63" s="226"/>
      <c r="Q63" s="227"/>
      <c r="R63" s="228" t="s">
        <v>20</v>
      </c>
      <c r="S63" s="226"/>
      <c r="T63" s="227"/>
    </row>
    <row r="64" spans="1:21" x14ac:dyDescent="0.4">
      <c r="C64" s="86">
        <f t="shared" si="4"/>
        <v>6</v>
      </c>
      <c r="D64" s="86">
        <f t="shared" si="4"/>
        <v>0</v>
      </c>
      <c r="E64" s="87">
        <f t="shared" si="4"/>
        <v>0</v>
      </c>
      <c r="F64" s="217" t="s">
        <v>0</v>
      </c>
      <c r="G64" s="218"/>
      <c r="H64" s="26">
        <f>COUNTIF(G5:G52,"*")</f>
        <v>31</v>
      </c>
      <c r="I64" s="219" t="s">
        <v>0</v>
      </c>
      <c r="J64" s="218"/>
      <c r="K64" s="26">
        <f>COUNTIF(J5:J52,"*")</f>
        <v>0</v>
      </c>
      <c r="L64" s="219" t="s">
        <v>0</v>
      </c>
      <c r="M64" s="218"/>
      <c r="N64" s="26">
        <f>COUNTIF(M5:M52,"*")</f>
        <v>1</v>
      </c>
      <c r="O64" s="219" t="s">
        <v>0</v>
      </c>
      <c r="P64" s="218"/>
      <c r="Q64" s="26">
        <f>COUNTIF(P5:P52,"*")</f>
        <v>0</v>
      </c>
      <c r="R64" s="219" t="s">
        <v>0</v>
      </c>
      <c r="S64" s="218"/>
      <c r="T64" s="26">
        <f>COUNTIF(S5:S52,"*")</f>
        <v>0</v>
      </c>
    </row>
    <row r="65" spans="3:20" x14ac:dyDescent="0.4">
      <c r="C65" s="45">
        <f>COUNTIF(D5:D55,"E")</f>
        <v>0</v>
      </c>
      <c r="D65" s="45">
        <f>COUNTIF(E5:E55,"E")</f>
        <v>0</v>
      </c>
      <c r="E65" s="44">
        <f>COUNTIF(F5:F55,"E")</f>
        <v>0</v>
      </c>
      <c r="F65" s="220" t="s">
        <v>1</v>
      </c>
      <c r="G65" s="221"/>
      <c r="H65" s="27">
        <f>COUNTIF(H5:H52,"*")</f>
        <v>0</v>
      </c>
      <c r="I65" s="222" t="s">
        <v>1</v>
      </c>
      <c r="J65" s="221"/>
      <c r="K65" s="27">
        <f>COUNTIF(K5:K52,"*")</f>
        <v>0</v>
      </c>
      <c r="L65" s="222" t="s">
        <v>1</v>
      </c>
      <c r="M65" s="221"/>
      <c r="N65" s="27">
        <f>COUNTIF(N5:N52,"*")</f>
        <v>0</v>
      </c>
      <c r="O65" s="222" t="s">
        <v>1</v>
      </c>
      <c r="P65" s="221"/>
      <c r="Q65" s="27">
        <f>COUNTIF(Q5:Q52,"*")</f>
        <v>0</v>
      </c>
      <c r="R65" s="222" t="s">
        <v>1</v>
      </c>
      <c r="S65" s="221"/>
      <c r="T65" s="27">
        <f>COUNTIF(T5:T52,"*")</f>
        <v>0</v>
      </c>
    </row>
    <row r="66" spans="3:20" ht="15.9" thickBot="1" x14ac:dyDescent="0.45">
      <c r="C66" s="43">
        <f>COUNTIF(D5:D56,"U")</f>
        <v>0</v>
      </c>
      <c r="D66" s="43">
        <f>COUNTIF(E5:E56,"U")</f>
        <v>0</v>
      </c>
      <c r="E66" s="42">
        <f>COUNTIF(F5:F56,"U")</f>
        <v>0</v>
      </c>
      <c r="F66" s="212" t="s">
        <v>2</v>
      </c>
      <c r="G66" s="213"/>
      <c r="H66" s="28">
        <f>COUNTIF(I5:I52,"*")</f>
        <v>0</v>
      </c>
      <c r="I66" s="214" t="s">
        <v>2</v>
      </c>
      <c r="J66" s="213"/>
      <c r="K66" s="28">
        <f>COUNTIF(L5:L52,"*")</f>
        <v>0</v>
      </c>
      <c r="L66" s="214" t="s">
        <v>2</v>
      </c>
      <c r="M66" s="213"/>
      <c r="N66" s="28">
        <f>COUNTIF(O5:O52,"*")</f>
        <v>0</v>
      </c>
      <c r="O66" s="214" t="s">
        <v>2</v>
      </c>
      <c r="P66" s="213"/>
      <c r="Q66" s="28">
        <f>COUNTIF(R5:R52,"*")</f>
        <v>0</v>
      </c>
      <c r="R66" s="214" t="s">
        <v>2</v>
      </c>
      <c r="S66" s="213"/>
      <c r="T66" s="28">
        <f>COUNTIF(U5:U52,"*")</f>
        <v>0</v>
      </c>
    </row>
    <row r="67" spans="3:20" ht="15.9" thickBot="1" x14ac:dyDescent="0.45">
      <c r="E67" s="1"/>
      <c r="F67" s="215" t="s">
        <v>19</v>
      </c>
      <c r="G67" s="216"/>
      <c r="H67" s="29" t="str">
        <f>IF(H64&gt;=((H64+H65)*(2/3)),"PASS","FAIL")</f>
        <v>PASS</v>
      </c>
      <c r="I67" s="215" t="s">
        <v>19</v>
      </c>
      <c r="J67" s="216"/>
      <c r="K67" s="29" t="str">
        <f>IF(K64&gt;=((K64+K65)*(2/3)),"PASS","FAIL")</f>
        <v>PASS</v>
      </c>
      <c r="L67" s="215" t="s">
        <v>19</v>
      </c>
      <c r="M67" s="216"/>
      <c r="N67" s="29" t="str">
        <f>IF(N64&gt;=((N64+N65)*(2/3)),"PASS","FAIL")</f>
        <v>PASS</v>
      </c>
      <c r="O67" s="215" t="s">
        <v>19</v>
      </c>
      <c r="P67" s="216"/>
      <c r="Q67" s="29" t="str">
        <f>IF(Q64&gt;=((Q64+Q65)*(2/3)),"PASS","FAIL")</f>
        <v>PASS</v>
      </c>
      <c r="R67" s="215" t="s">
        <v>19</v>
      </c>
      <c r="S67" s="216"/>
      <c r="T67" s="29" t="str">
        <f>IF(T64&gt;=((T64+T65)*(2/3)),"PASS","FAIL")</f>
        <v>PASS</v>
      </c>
    </row>
    <row r="68" spans="3:20" x14ac:dyDescent="0.4">
      <c r="E68" s="1"/>
    </row>
  </sheetData>
  <sortState ref="A5:B48">
    <sortCondition ref="A5"/>
  </sortState>
  <mergeCells count="64">
    <mergeCell ref="R57:T57"/>
    <mergeCell ref="B1:L1"/>
    <mergeCell ref="C2:F3"/>
    <mergeCell ref="G2:U2"/>
    <mergeCell ref="G3:I3"/>
    <mergeCell ref="J3:L3"/>
    <mergeCell ref="M3:O3"/>
    <mergeCell ref="P3:R3"/>
    <mergeCell ref="S3:U3"/>
    <mergeCell ref="A4:B4"/>
    <mergeCell ref="F57:H57"/>
    <mergeCell ref="I57:K57"/>
    <mergeCell ref="L57:N57"/>
    <mergeCell ref="O57:Q57"/>
    <mergeCell ref="F59:G59"/>
    <mergeCell ref="I59:J59"/>
    <mergeCell ref="L59:M59"/>
    <mergeCell ref="O59:P59"/>
    <mergeCell ref="R59:S59"/>
    <mergeCell ref="F58:G58"/>
    <mergeCell ref="I58:J58"/>
    <mergeCell ref="L58:M58"/>
    <mergeCell ref="O58:P58"/>
    <mergeCell ref="R58:S58"/>
    <mergeCell ref="F61:G61"/>
    <mergeCell ref="I61:J61"/>
    <mergeCell ref="L61:M61"/>
    <mergeCell ref="O61:P61"/>
    <mergeCell ref="R61:S61"/>
    <mergeCell ref="F60:G60"/>
    <mergeCell ref="I60:J60"/>
    <mergeCell ref="L60:M60"/>
    <mergeCell ref="O60:P60"/>
    <mergeCell ref="R60:S60"/>
    <mergeCell ref="F63:H63"/>
    <mergeCell ref="I63:K63"/>
    <mergeCell ref="L63:N63"/>
    <mergeCell ref="O63:Q63"/>
    <mergeCell ref="R63:T63"/>
    <mergeCell ref="F62:H62"/>
    <mergeCell ref="I62:K62"/>
    <mergeCell ref="L62:N62"/>
    <mergeCell ref="O62:Q62"/>
    <mergeCell ref="R62:T62"/>
    <mergeCell ref="F65:G65"/>
    <mergeCell ref="I65:J65"/>
    <mergeCell ref="L65:M65"/>
    <mergeCell ref="O65:P65"/>
    <mergeCell ref="R65:S65"/>
    <mergeCell ref="F64:G64"/>
    <mergeCell ref="I64:J64"/>
    <mergeCell ref="L64:M64"/>
    <mergeCell ref="O64:P64"/>
    <mergeCell ref="R64:S64"/>
    <mergeCell ref="F67:G67"/>
    <mergeCell ref="I67:J67"/>
    <mergeCell ref="L67:M67"/>
    <mergeCell ref="O67:P67"/>
    <mergeCell ref="R67:S67"/>
    <mergeCell ref="F66:G66"/>
    <mergeCell ref="I66:J66"/>
    <mergeCell ref="L66:M66"/>
    <mergeCell ref="O66:P66"/>
    <mergeCell ref="R66:S66"/>
  </mergeCells>
  <conditionalFormatting sqref="I5">
    <cfRule type="expression" dxfId="6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68"/>
  <sheetViews>
    <sheetView topLeftCell="A8" zoomScaleNormal="150" zoomScalePageLayoutView="150" workbookViewId="0">
      <selection activeCell="C8" sqref="C8"/>
    </sheetView>
  </sheetViews>
  <sheetFormatPr defaultColWidth="8.84375" defaultRowHeight="15.45" x14ac:dyDescent="0.4"/>
  <cols>
    <col min="1" max="1" width="27.15234375" style="1" customWidth="1"/>
    <col min="2" max="2" width="10.4609375" style="4" customWidth="1"/>
    <col min="3" max="5" width="6.69140625" style="4" customWidth="1"/>
    <col min="6" max="8" width="6.69140625" style="1" customWidth="1"/>
    <col min="9" max="9" width="7.84375" style="1" customWidth="1"/>
    <col min="10" max="11" width="6.69140625" style="1" customWidth="1"/>
    <col min="12" max="12" width="7.84375" style="1" customWidth="1"/>
    <col min="13" max="14" width="6.69140625" style="1" customWidth="1"/>
    <col min="15" max="15" width="7.84375" style="1" customWidth="1"/>
    <col min="16" max="17" width="6.69140625" style="1" customWidth="1"/>
    <col min="18" max="18" width="7.84375" style="1" customWidth="1"/>
    <col min="19" max="20" width="6.69140625" style="1" customWidth="1"/>
    <col min="21" max="21" width="7.84375" style="1" customWidth="1"/>
    <col min="22" max="22" width="8.84375" style="1"/>
    <col min="23" max="23" width="14.15234375" style="1" bestFit="1" customWidth="1"/>
    <col min="24" max="24" width="13.69140625" style="1" customWidth="1"/>
    <col min="25" max="16384" width="8.84375" style="1"/>
  </cols>
  <sheetData>
    <row r="1" spans="1:24" ht="22.75" thickBot="1" x14ac:dyDescent="0.55000000000000004"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1:24" ht="32.049999999999997" customHeight="1" thickBot="1" x14ac:dyDescent="0.5"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  <c r="W2" s="65" t="s">
        <v>73</v>
      </c>
      <c r="X2" s="66">
        <v>42977</v>
      </c>
    </row>
    <row r="3" spans="1:24" ht="15.9" thickBot="1" x14ac:dyDescent="0.45">
      <c r="B3" s="2"/>
      <c r="C3" s="233"/>
      <c r="D3" s="234"/>
      <c r="E3" s="234"/>
      <c r="F3" s="235"/>
      <c r="G3" s="239" t="s">
        <v>167</v>
      </c>
      <c r="H3" s="239"/>
      <c r="I3" s="239"/>
      <c r="J3" s="239" t="s">
        <v>168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3" t="s">
        <v>70</v>
      </c>
      <c r="X3" s="80">
        <v>0.27152777777777776</v>
      </c>
    </row>
    <row r="4" spans="1:24" s="3" customFormat="1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98" t="s">
        <v>0</v>
      </c>
      <c r="H4" s="99" t="s">
        <v>1</v>
      </c>
      <c r="I4" s="20" t="s">
        <v>2</v>
      </c>
      <c r="J4" s="98" t="s">
        <v>0</v>
      </c>
      <c r="K4" s="99" t="s">
        <v>1</v>
      </c>
      <c r="L4" s="20" t="s">
        <v>2</v>
      </c>
      <c r="M4" s="98" t="s">
        <v>0</v>
      </c>
      <c r="N4" s="99" t="s">
        <v>1</v>
      </c>
      <c r="O4" s="100" t="s">
        <v>2</v>
      </c>
      <c r="P4" s="21" t="s">
        <v>0</v>
      </c>
      <c r="Q4" s="99" t="s">
        <v>1</v>
      </c>
      <c r="R4" s="20" t="s">
        <v>2</v>
      </c>
      <c r="S4" s="98" t="s">
        <v>0</v>
      </c>
      <c r="T4" s="99" t="s">
        <v>1</v>
      </c>
      <c r="U4" s="100" t="s">
        <v>2</v>
      </c>
      <c r="W4" s="3" t="s">
        <v>71</v>
      </c>
      <c r="X4" s="80"/>
    </row>
    <row r="5" spans="1:24" x14ac:dyDescent="0.4">
      <c r="A5" s="71" t="s">
        <v>146</v>
      </c>
      <c r="B5" s="72" t="s">
        <v>147</v>
      </c>
      <c r="C5" s="68" t="s">
        <v>173</v>
      </c>
      <c r="D5" s="68"/>
      <c r="E5" s="57"/>
      <c r="F5" s="19"/>
      <c r="G5" s="17"/>
      <c r="H5" s="18" t="s">
        <v>181</v>
      </c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  <c r="W5" s="3" t="s">
        <v>72</v>
      </c>
      <c r="X5" s="80"/>
    </row>
    <row r="6" spans="1:24" x14ac:dyDescent="0.4">
      <c r="A6" s="71" t="s">
        <v>178</v>
      </c>
      <c r="B6" s="72" t="s">
        <v>179</v>
      </c>
      <c r="C6" s="69" t="s">
        <v>173</v>
      </c>
      <c r="D6" s="69"/>
      <c r="E6" s="6"/>
      <c r="F6" s="7"/>
      <c r="G6" s="8" t="s">
        <v>182</v>
      </c>
      <c r="H6" s="9"/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  <c r="W6" s="3" t="s">
        <v>69</v>
      </c>
      <c r="X6" s="85"/>
    </row>
    <row r="7" spans="1:24" x14ac:dyDescent="0.4">
      <c r="A7" s="71" t="s">
        <v>134</v>
      </c>
      <c r="B7" s="72" t="s">
        <v>108</v>
      </c>
      <c r="C7" s="69" t="s">
        <v>173</v>
      </c>
      <c r="D7" s="69"/>
      <c r="E7" s="6"/>
      <c r="F7" s="7"/>
      <c r="G7" s="8"/>
      <c r="H7" s="9" t="s">
        <v>181</v>
      </c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x14ac:dyDescent="0.4">
      <c r="A8" s="71" t="s">
        <v>155</v>
      </c>
      <c r="B8" s="72" t="s">
        <v>92</v>
      </c>
      <c r="C8" s="10" t="s">
        <v>173</v>
      </c>
      <c r="D8" s="10"/>
      <c r="E8" s="9"/>
      <c r="F8" s="7"/>
      <c r="G8" s="8"/>
      <c r="H8" s="9" t="s">
        <v>181</v>
      </c>
      <c r="I8" s="16"/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x14ac:dyDescent="0.4">
      <c r="A9" s="71" t="s">
        <v>107</v>
      </c>
      <c r="B9" s="72" t="s">
        <v>164</v>
      </c>
      <c r="C9" s="69" t="s">
        <v>173</v>
      </c>
      <c r="D9" s="69"/>
      <c r="E9" s="6"/>
      <c r="F9" s="7"/>
      <c r="G9" s="8" t="s">
        <v>182</v>
      </c>
      <c r="H9" s="9"/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4" x14ac:dyDescent="0.4">
      <c r="A10" s="71" t="s">
        <v>148</v>
      </c>
      <c r="B10" s="72" t="s">
        <v>149</v>
      </c>
      <c r="C10" s="69" t="s">
        <v>173</v>
      </c>
      <c r="D10" s="69"/>
      <c r="E10" s="6"/>
      <c r="F10" s="7"/>
      <c r="G10" s="8"/>
      <c r="H10" s="9" t="s">
        <v>181</v>
      </c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x14ac:dyDescent="0.4">
      <c r="A11" s="71" t="s">
        <v>158</v>
      </c>
      <c r="B11" s="72" t="s">
        <v>159</v>
      </c>
      <c r="C11" s="69" t="s">
        <v>173</v>
      </c>
      <c r="D11" s="69"/>
      <c r="E11" s="6"/>
      <c r="F11" s="7"/>
      <c r="G11" s="8"/>
      <c r="H11" s="9" t="s">
        <v>181</v>
      </c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x14ac:dyDescent="0.4">
      <c r="A12" s="71" t="s">
        <v>111</v>
      </c>
      <c r="B12" s="72" t="s">
        <v>177</v>
      </c>
      <c r="C12" s="69" t="s">
        <v>173</v>
      </c>
      <c r="D12" s="69"/>
      <c r="E12" s="6"/>
      <c r="F12" s="7"/>
      <c r="G12" s="8"/>
      <c r="H12" s="9" t="s">
        <v>181</v>
      </c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x14ac:dyDescent="0.4">
      <c r="A13" s="71" t="s">
        <v>101</v>
      </c>
      <c r="B13" s="72" t="s">
        <v>102</v>
      </c>
      <c r="C13" s="69" t="s">
        <v>173</v>
      </c>
      <c r="D13" s="69"/>
      <c r="E13" s="6"/>
      <c r="F13" s="7"/>
      <c r="G13" s="8" t="s">
        <v>182</v>
      </c>
      <c r="H13" s="9"/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x14ac:dyDescent="0.4">
      <c r="A14" s="71" t="s">
        <v>86</v>
      </c>
      <c r="B14" s="72" t="s">
        <v>78</v>
      </c>
      <c r="C14" s="69" t="s">
        <v>173</v>
      </c>
      <c r="D14" s="69"/>
      <c r="E14" s="6"/>
      <c r="F14" s="7"/>
      <c r="G14" s="8"/>
      <c r="H14" s="9" t="s">
        <v>181</v>
      </c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x14ac:dyDescent="0.4">
      <c r="A15" s="71" t="s">
        <v>123</v>
      </c>
      <c r="B15" s="72" t="s">
        <v>124</v>
      </c>
      <c r="C15" s="69" t="s">
        <v>76</v>
      </c>
      <c r="D15" s="69"/>
      <c r="E15" s="6"/>
      <c r="F15" s="7"/>
      <c r="G15" s="8"/>
      <c r="H15" s="9"/>
      <c r="I15" s="16"/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x14ac:dyDescent="0.4">
      <c r="A16" s="71" t="s">
        <v>117</v>
      </c>
      <c r="B16" s="72" t="s">
        <v>118</v>
      </c>
      <c r="C16" s="69" t="s">
        <v>173</v>
      </c>
      <c r="D16" s="69"/>
      <c r="E16" s="6"/>
      <c r="F16" s="7"/>
      <c r="G16" s="8" t="s">
        <v>185</v>
      </c>
      <c r="H16" s="9"/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x14ac:dyDescent="0.4">
      <c r="A17" s="71" t="s">
        <v>153</v>
      </c>
      <c r="B17" s="72" t="s">
        <v>154</v>
      </c>
      <c r="C17" s="69" t="s">
        <v>173</v>
      </c>
      <c r="D17" s="69"/>
      <c r="E17" s="6"/>
      <c r="F17" s="7"/>
      <c r="G17" s="8"/>
      <c r="H17" s="9" t="s">
        <v>181</v>
      </c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x14ac:dyDescent="0.4">
      <c r="A18" s="71" t="s">
        <v>132</v>
      </c>
      <c r="B18" s="72" t="s">
        <v>133</v>
      </c>
      <c r="C18" s="69" t="s">
        <v>173</v>
      </c>
      <c r="D18" s="69"/>
      <c r="E18" s="6"/>
      <c r="F18" s="7"/>
      <c r="G18" s="8"/>
      <c r="H18" s="9" t="s">
        <v>181</v>
      </c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x14ac:dyDescent="0.4">
      <c r="A19" s="71" t="s">
        <v>113</v>
      </c>
      <c r="B19" s="72" t="s">
        <v>114</v>
      </c>
      <c r="C19" s="10" t="s">
        <v>173</v>
      </c>
      <c r="D19" s="10"/>
      <c r="E19" s="9"/>
      <c r="F19" s="7"/>
      <c r="G19" s="8"/>
      <c r="H19" s="9" t="s">
        <v>181</v>
      </c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x14ac:dyDescent="0.4">
      <c r="A20" s="120" t="s">
        <v>96</v>
      </c>
      <c r="B20" s="121" t="s">
        <v>97</v>
      </c>
      <c r="C20" s="123" t="s">
        <v>184</v>
      </c>
      <c r="D20" s="10"/>
      <c r="E20" s="9"/>
      <c r="F20" s="7"/>
      <c r="G20" s="8"/>
      <c r="H20" s="9"/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x14ac:dyDescent="0.4">
      <c r="A21" s="120" t="s">
        <v>90</v>
      </c>
      <c r="B21" s="121" t="s">
        <v>81</v>
      </c>
      <c r="C21" s="123" t="s">
        <v>184</v>
      </c>
      <c r="D21" s="69"/>
      <c r="E21" s="6"/>
      <c r="F21" s="7"/>
      <c r="G21" s="8"/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x14ac:dyDescent="0.4">
      <c r="A22" s="71" t="s">
        <v>83</v>
      </c>
      <c r="B22" s="72" t="s">
        <v>77</v>
      </c>
      <c r="C22" s="69" t="s">
        <v>76</v>
      </c>
      <c r="D22" s="69"/>
      <c r="E22" s="6"/>
      <c r="F22" s="7"/>
      <c r="G22" s="8"/>
      <c r="H22" s="9"/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x14ac:dyDescent="0.4">
      <c r="A23" s="71" t="s">
        <v>137</v>
      </c>
      <c r="B23" s="72" t="s">
        <v>138</v>
      </c>
      <c r="C23" s="69" t="s">
        <v>173</v>
      </c>
      <c r="D23" s="69"/>
      <c r="E23" s="6"/>
      <c r="F23" s="7"/>
      <c r="G23" s="8"/>
      <c r="H23" s="9" t="s">
        <v>181</v>
      </c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x14ac:dyDescent="0.4">
      <c r="A24" s="71" t="s">
        <v>156</v>
      </c>
      <c r="B24" s="72" t="s">
        <v>84</v>
      </c>
      <c r="C24" s="10" t="s">
        <v>173</v>
      </c>
      <c r="D24" s="10"/>
      <c r="E24" s="9"/>
      <c r="F24" s="7"/>
      <c r="G24" s="8"/>
      <c r="H24" s="9" t="s">
        <v>181</v>
      </c>
      <c r="I24" s="16"/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x14ac:dyDescent="0.4">
      <c r="A25" s="71" t="s">
        <v>130</v>
      </c>
      <c r="B25" s="72" t="s">
        <v>131</v>
      </c>
      <c r="C25" s="10" t="s">
        <v>173</v>
      </c>
      <c r="D25" s="10"/>
      <c r="E25" s="9"/>
      <c r="F25" s="7"/>
      <c r="G25" s="8"/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x14ac:dyDescent="0.4">
      <c r="A26" s="71" t="s">
        <v>125</v>
      </c>
      <c r="B26" s="72" t="s">
        <v>98</v>
      </c>
      <c r="C26" s="69" t="s">
        <v>173</v>
      </c>
      <c r="D26" s="69"/>
      <c r="E26" s="6"/>
      <c r="F26" s="7"/>
      <c r="G26" s="8" t="s">
        <v>185</v>
      </c>
      <c r="H26" s="9"/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x14ac:dyDescent="0.4">
      <c r="A27" s="71" t="s">
        <v>162</v>
      </c>
      <c r="B27" s="72" t="s">
        <v>163</v>
      </c>
      <c r="C27" s="69" t="s">
        <v>173</v>
      </c>
      <c r="D27" s="69"/>
      <c r="E27" s="6"/>
      <c r="F27" s="7"/>
      <c r="G27" s="8"/>
      <c r="H27" s="9" t="s">
        <v>181</v>
      </c>
      <c r="I27" s="16"/>
      <c r="J27" s="8"/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x14ac:dyDescent="0.4">
      <c r="A28" s="71" t="s">
        <v>175</v>
      </c>
      <c r="B28" s="72" t="s">
        <v>176</v>
      </c>
      <c r="C28" s="69" t="s">
        <v>173</v>
      </c>
      <c r="D28" s="69"/>
      <c r="E28" s="6"/>
      <c r="F28" s="7"/>
      <c r="G28" s="8"/>
      <c r="H28" s="9" t="s">
        <v>181</v>
      </c>
      <c r="I28" s="16"/>
      <c r="J28" s="8"/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x14ac:dyDescent="0.4">
      <c r="A29" s="71" t="s">
        <v>166</v>
      </c>
      <c r="B29" s="72" t="s">
        <v>87</v>
      </c>
      <c r="C29" s="10" t="s">
        <v>173</v>
      </c>
      <c r="D29" s="10"/>
      <c r="E29" s="9"/>
      <c r="F29" s="7"/>
      <c r="G29" s="8" t="s">
        <v>185</v>
      </c>
      <c r="H29" s="9"/>
      <c r="I29" s="16"/>
      <c r="J29" s="8"/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x14ac:dyDescent="0.4">
      <c r="A30" s="71" t="s">
        <v>85</v>
      </c>
      <c r="B30" s="72" t="s">
        <v>91</v>
      </c>
      <c r="C30" s="69" t="s">
        <v>173</v>
      </c>
      <c r="D30" s="69"/>
      <c r="E30" s="6"/>
      <c r="F30" s="7"/>
      <c r="G30" s="8"/>
      <c r="H30" s="9" t="s">
        <v>181</v>
      </c>
      <c r="I30" s="16"/>
      <c r="J30" s="8"/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x14ac:dyDescent="0.4">
      <c r="A31" s="71" t="s">
        <v>144</v>
      </c>
      <c r="B31" s="72" t="s">
        <v>145</v>
      </c>
      <c r="C31" s="10" t="s">
        <v>173</v>
      </c>
      <c r="D31" s="10"/>
      <c r="E31" s="9"/>
      <c r="F31" s="7"/>
      <c r="G31" s="8"/>
      <c r="H31" s="9" t="s">
        <v>181</v>
      </c>
      <c r="I31" s="16"/>
      <c r="J31" s="8"/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x14ac:dyDescent="0.4">
      <c r="A32" s="71" t="s">
        <v>151</v>
      </c>
      <c r="B32" s="72" t="s">
        <v>152</v>
      </c>
      <c r="C32" s="75" t="s">
        <v>173</v>
      </c>
      <c r="D32" s="75"/>
      <c r="E32" s="76"/>
      <c r="F32" s="77"/>
      <c r="G32" s="75" t="s">
        <v>185</v>
      </c>
      <c r="H32" s="76"/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x14ac:dyDescent="0.4">
      <c r="A33" s="71" t="s">
        <v>99</v>
      </c>
      <c r="B33" s="72" t="s">
        <v>100</v>
      </c>
      <c r="C33" s="75" t="s">
        <v>173</v>
      </c>
      <c r="D33" s="75"/>
      <c r="E33" s="76"/>
      <c r="F33" s="77"/>
      <c r="G33" s="75"/>
      <c r="H33" s="76" t="s">
        <v>181</v>
      </c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x14ac:dyDescent="0.4">
      <c r="A34" s="71" t="s">
        <v>115</v>
      </c>
      <c r="B34" s="72" t="s">
        <v>116</v>
      </c>
      <c r="C34" s="75" t="s">
        <v>173</v>
      </c>
      <c r="D34" s="75"/>
      <c r="E34" s="76"/>
      <c r="F34" s="77"/>
      <c r="G34" s="75"/>
      <c r="H34" s="76" t="s">
        <v>181</v>
      </c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x14ac:dyDescent="0.4">
      <c r="A35" s="120" t="s">
        <v>135</v>
      </c>
      <c r="B35" s="121" t="s">
        <v>136</v>
      </c>
      <c r="C35" s="122" t="s">
        <v>184</v>
      </c>
      <c r="D35" s="75"/>
      <c r="E35" s="76"/>
      <c r="F35" s="77"/>
      <c r="G35" s="75"/>
      <c r="H35" s="76"/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x14ac:dyDescent="0.4">
      <c r="A36" s="71" t="s">
        <v>139</v>
      </c>
      <c r="B36" s="72" t="s">
        <v>171</v>
      </c>
      <c r="C36" s="75" t="s">
        <v>173</v>
      </c>
      <c r="D36" s="75"/>
      <c r="E36" s="76"/>
      <c r="F36" s="77"/>
      <c r="G36" s="75" t="s">
        <v>185</v>
      </c>
      <c r="H36" s="76"/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x14ac:dyDescent="0.4">
      <c r="A37" s="71" t="s">
        <v>172</v>
      </c>
      <c r="B37" s="72" t="s">
        <v>89</v>
      </c>
      <c r="C37" s="75" t="s">
        <v>173</v>
      </c>
      <c r="D37" s="75"/>
      <c r="E37" s="76"/>
      <c r="F37" s="77"/>
      <c r="G37" s="75" t="s">
        <v>185</v>
      </c>
      <c r="H37" s="76"/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x14ac:dyDescent="0.4">
      <c r="A38" s="71" t="s">
        <v>170</v>
      </c>
      <c r="B38" s="72" t="s">
        <v>88</v>
      </c>
      <c r="C38" s="75" t="s">
        <v>173</v>
      </c>
      <c r="D38" s="75"/>
      <c r="E38" s="76"/>
      <c r="F38" s="77"/>
      <c r="G38" s="75"/>
      <c r="H38" s="76" t="s">
        <v>181</v>
      </c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x14ac:dyDescent="0.4">
      <c r="A39" s="70"/>
      <c r="B39" s="53"/>
      <c r="C39" s="75"/>
      <c r="D39" s="75"/>
      <c r="E39" s="76"/>
      <c r="F39" s="77"/>
      <c r="G39" s="75"/>
      <c r="H39" s="76"/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x14ac:dyDescent="0.4">
      <c r="A40" s="53"/>
      <c r="B40" s="84"/>
      <c r="C40" s="75"/>
      <c r="D40" s="75"/>
      <c r="E40" s="76"/>
      <c r="F40" s="77"/>
      <c r="G40" s="75"/>
      <c r="H40" s="76"/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ht="15.9" thickBot="1" x14ac:dyDescent="0.45">
      <c r="A41" s="53"/>
      <c r="B41" s="84"/>
      <c r="C41" s="75"/>
      <c r="D41" s="75"/>
      <c r="E41" s="76"/>
      <c r="F41" s="77"/>
      <c r="G41" s="75"/>
      <c r="H41" s="76"/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ht="15.9" thickBot="1" x14ac:dyDescent="0.45">
      <c r="A42" s="47" t="s">
        <v>64</v>
      </c>
      <c r="B42" s="48">
        <f>COUNTIF(A5:A38,"*")</f>
        <v>34</v>
      </c>
      <c r="C42" s="75"/>
      <c r="D42" s="75"/>
      <c r="E42" s="76"/>
      <c r="F42" s="77"/>
      <c r="G42" s="75"/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ht="15.9" thickBot="1" x14ac:dyDescent="0.45">
      <c r="A43" s="98" t="s">
        <v>17</v>
      </c>
      <c r="B43" s="99"/>
      <c r="C43" s="81"/>
      <c r="D43" s="81"/>
      <c r="E43" s="82"/>
      <c r="F43" s="77"/>
      <c r="G43" s="75"/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ht="19.75" x14ac:dyDescent="0.4">
      <c r="A44" s="49" t="s">
        <v>16</v>
      </c>
      <c r="B44" s="50">
        <f>COUNTIF(C5:C52,"P")</f>
        <v>29</v>
      </c>
      <c r="C44" s="75"/>
      <c r="D44" s="75"/>
      <c r="E44" s="76"/>
      <c r="F44" s="77"/>
      <c r="G44" s="75"/>
      <c r="H44" s="76"/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ht="19.75" x14ac:dyDescent="0.4">
      <c r="A45" s="22" t="s">
        <v>13</v>
      </c>
      <c r="B45" s="24">
        <f>ROUNDUP(B42*(1/2),0)</f>
        <v>17</v>
      </c>
      <c r="C45" s="75"/>
      <c r="D45" s="75"/>
      <c r="E45" s="76"/>
      <c r="F45" s="77"/>
      <c r="G45" s="75"/>
      <c r="H45" s="76"/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ht="19.75" x14ac:dyDescent="0.4">
      <c r="A46" s="22" t="s">
        <v>14</v>
      </c>
      <c r="B46" s="24">
        <f>ROUNDDOWN(B44/2,0)+1</f>
        <v>15</v>
      </c>
      <c r="C46" s="75"/>
      <c r="D46" s="75"/>
      <c r="E46" s="76"/>
      <c r="F46" s="77"/>
      <c r="G46" s="75"/>
      <c r="H46" s="76"/>
      <c r="I46" s="79"/>
      <c r="J46" s="78"/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ht="19.75" x14ac:dyDescent="0.4">
      <c r="A47" s="35" t="s">
        <v>15</v>
      </c>
      <c r="B47" s="36">
        <f>ROUNDUP(B44*2/3,0)</f>
        <v>20</v>
      </c>
      <c r="C47" s="75"/>
      <c r="D47" s="75"/>
      <c r="E47" s="76"/>
      <c r="F47" s="77"/>
      <c r="G47" s="75"/>
      <c r="H47" s="76"/>
      <c r="I47" s="79"/>
      <c r="J47" s="78"/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ht="20.149999999999999" thickBot="1" x14ac:dyDescent="0.45">
      <c r="A48" s="35" t="s">
        <v>67</v>
      </c>
      <c r="B48" s="36">
        <f>ROUNDUP(B42*2/3,0)</f>
        <v>23</v>
      </c>
      <c r="C48" s="75"/>
      <c r="D48" s="75"/>
      <c r="E48" s="76"/>
      <c r="F48" s="77"/>
      <c r="G48" s="75"/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x14ac:dyDescent="0.4">
      <c r="A49" s="37" t="s">
        <v>26</v>
      </c>
      <c r="B49" s="101">
        <f>ROUNDUP(B44*0.25,0)</f>
        <v>8</v>
      </c>
      <c r="C49" s="75"/>
      <c r="D49" s="75"/>
      <c r="E49" s="76"/>
      <c r="F49" s="77"/>
      <c r="G49" s="75"/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x14ac:dyDescent="0.4">
      <c r="A50" s="40" t="s">
        <v>119</v>
      </c>
      <c r="B50" s="86">
        <f>ROUNDUP(B42*1/3,0)</f>
        <v>12</v>
      </c>
      <c r="C50" s="75"/>
      <c r="D50" s="75"/>
      <c r="E50" s="76"/>
      <c r="F50" s="77"/>
      <c r="G50" s="75"/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x14ac:dyDescent="0.4">
      <c r="A51" s="40" t="s">
        <v>62</v>
      </c>
      <c r="B51" s="45">
        <f>COUNTIF(C5:C52,"E")</f>
        <v>2</v>
      </c>
      <c r="C51" s="81"/>
      <c r="D51" s="81"/>
      <c r="E51" s="82"/>
      <c r="F51" s="77"/>
      <c r="G51" s="75"/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15.9" thickBot="1" x14ac:dyDescent="0.45">
      <c r="A52" s="41" t="s">
        <v>63</v>
      </c>
      <c r="B52" s="43">
        <f>COUNTIF(C5:C52,"U")</f>
        <v>3</v>
      </c>
      <c r="C52" s="64"/>
      <c r="D52" s="64"/>
      <c r="E52" s="61"/>
      <c r="F52" s="62"/>
      <c r="G52" s="64"/>
      <c r="H52" s="61"/>
      <c r="I52" s="63"/>
      <c r="J52" s="60"/>
      <c r="K52" s="61"/>
      <c r="L52" s="62"/>
      <c r="M52" s="64"/>
      <c r="N52" s="61"/>
      <c r="O52" s="63"/>
      <c r="P52" s="60"/>
      <c r="Q52" s="61"/>
      <c r="R52" s="62"/>
      <c r="S52" s="64"/>
      <c r="T52" s="61"/>
      <c r="U52" s="62"/>
    </row>
    <row r="53" spans="1:21" x14ac:dyDescent="0.4">
      <c r="A53" s="4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</row>
    <row r="54" spans="1:21" x14ac:dyDescent="0.4">
      <c r="A54" s="4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</row>
    <row r="55" spans="1:21" ht="15.9" thickBot="1" x14ac:dyDescent="0.45"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1:21" ht="15.9" thickBot="1" x14ac:dyDescent="0.45">
      <c r="C56" s="48">
        <f>COUNTIF(A5:A38,"*")</f>
        <v>34</v>
      </c>
      <c r="D56" s="48">
        <f>COUNTIF(D5:D52,"P")</f>
        <v>0</v>
      </c>
      <c r="E56" s="1"/>
    </row>
    <row r="57" spans="1:21" ht="15.9" thickBot="1" x14ac:dyDescent="0.45">
      <c r="C57" s="99"/>
      <c r="D57" s="99"/>
      <c r="E57" s="100"/>
      <c r="F57" s="228" t="s">
        <v>18</v>
      </c>
      <c r="G57" s="226"/>
      <c r="H57" s="227"/>
      <c r="I57" s="228" t="s">
        <v>22</v>
      </c>
      <c r="J57" s="226"/>
      <c r="K57" s="227"/>
      <c r="L57" s="228" t="s">
        <v>23</v>
      </c>
      <c r="M57" s="226"/>
      <c r="N57" s="227"/>
      <c r="O57" s="228" t="s">
        <v>24</v>
      </c>
      <c r="P57" s="226"/>
      <c r="Q57" s="227"/>
      <c r="R57" s="228" t="s">
        <v>25</v>
      </c>
      <c r="S57" s="226"/>
      <c r="T57" s="227"/>
    </row>
    <row r="58" spans="1:21" ht="19.75" x14ac:dyDescent="0.4">
      <c r="C58" s="50">
        <f>COUNTIF(D5:D52,"P")</f>
        <v>0</v>
      </c>
      <c r="D58" s="50">
        <f>COUNTIF(E5:E52,"*")</f>
        <v>0</v>
      </c>
      <c r="E58" s="51">
        <f>COUNTIF(F5:F52,"*")</f>
        <v>0</v>
      </c>
      <c r="F58" s="217" t="s">
        <v>0</v>
      </c>
      <c r="G58" s="218"/>
      <c r="H58" s="26">
        <f>COUNTIF(G5:G52,"*")</f>
        <v>9</v>
      </c>
      <c r="I58" s="219" t="s">
        <v>0</v>
      </c>
      <c r="J58" s="218"/>
      <c r="K58" s="26">
        <f>COUNTIF(J5:J52,"*")</f>
        <v>0</v>
      </c>
      <c r="L58" s="219" t="s">
        <v>0</v>
      </c>
      <c r="M58" s="218"/>
      <c r="N58" s="26">
        <f>COUNTIF(M5:M52,"*")</f>
        <v>1</v>
      </c>
      <c r="O58" s="219" t="s">
        <v>0</v>
      </c>
      <c r="P58" s="218"/>
      <c r="Q58" s="26">
        <f>COUNTIF(P5:P52,"*")</f>
        <v>0</v>
      </c>
      <c r="R58" s="219" t="s">
        <v>0</v>
      </c>
      <c r="S58" s="218"/>
      <c r="T58" s="26">
        <f>COUNTIF(S5:S52,"*")</f>
        <v>0</v>
      </c>
    </row>
    <row r="59" spans="1:21" ht="19.75" x14ac:dyDescent="0.4">
      <c r="C59" s="24">
        <f>ROUNDUP(B42*(1/2),0)</f>
        <v>17</v>
      </c>
      <c r="D59" s="24">
        <f t="shared" ref="D59:E59" si="0">ROUNDUP(D58*(1/3),0)</f>
        <v>0</v>
      </c>
      <c r="E59" s="38">
        <f t="shared" si="0"/>
        <v>0</v>
      </c>
      <c r="F59" s="220" t="s">
        <v>1</v>
      </c>
      <c r="G59" s="221"/>
      <c r="H59" s="27">
        <f>COUNTIF(H5:H52,"*")</f>
        <v>19</v>
      </c>
      <c r="I59" s="222" t="s">
        <v>1</v>
      </c>
      <c r="J59" s="221"/>
      <c r="K59" s="27">
        <f>COUNTIF(K5:K52,"*")</f>
        <v>0</v>
      </c>
      <c r="L59" s="222" t="s">
        <v>1</v>
      </c>
      <c r="M59" s="221"/>
      <c r="N59" s="27">
        <f>COUNTIF(N5:N52,"*")</f>
        <v>0</v>
      </c>
      <c r="O59" s="222" t="s">
        <v>1</v>
      </c>
      <c r="P59" s="221"/>
      <c r="Q59" s="27">
        <f>COUNTIF(Q5:Q52,"*")</f>
        <v>0</v>
      </c>
      <c r="R59" s="222" t="s">
        <v>1</v>
      </c>
      <c r="S59" s="221"/>
      <c r="T59" s="27">
        <f>COUNTIF(T5:T52,"*")</f>
        <v>0</v>
      </c>
    </row>
    <row r="60" spans="1:21" ht="20.149999999999999" thickBot="1" x14ac:dyDescent="0.45">
      <c r="C60" s="24">
        <f>ROUNDDOWN(C58/2,0)+1</f>
        <v>1</v>
      </c>
      <c r="D60" s="24">
        <f>ROUNDDOWN(D58/2,0)+1</f>
        <v>1</v>
      </c>
      <c r="E60" s="38">
        <f t="shared" ref="E60" si="1">ROUNDDOWN(E58/2,0)+1</f>
        <v>1</v>
      </c>
      <c r="F60" s="212" t="s">
        <v>2</v>
      </c>
      <c r="G60" s="213"/>
      <c r="H60" s="28">
        <f>COUNTIF(I5:I52,"*")</f>
        <v>0</v>
      </c>
      <c r="I60" s="214" t="s">
        <v>2</v>
      </c>
      <c r="J60" s="213"/>
      <c r="K60" s="28">
        <f>COUNTIF(L5:L52,"*")</f>
        <v>0</v>
      </c>
      <c r="L60" s="214" t="s">
        <v>2</v>
      </c>
      <c r="M60" s="213"/>
      <c r="N60" s="28">
        <f>COUNTIF(O5:O52,"*")</f>
        <v>0</v>
      </c>
      <c r="O60" s="214" t="s">
        <v>2</v>
      </c>
      <c r="P60" s="213"/>
      <c r="Q60" s="28">
        <f>COUNTIF(R5:R52,"*")</f>
        <v>0</v>
      </c>
      <c r="R60" s="214" t="s">
        <v>2</v>
      </c>
      <c r="S60" s="213"/>
      <c r="T60" s="28">
        <f>COUNTIF(U5:U52,"*")</f>
        <v>0</v>
      </c>
    </row>
    <row r="61" spans="1:21" ht="20.149999999999999" thickBot="1" x14ac:dyDescent="0.45">
      <c r="C61" s="36">
        <f t="shared" ref="C61:E61" si="2">ROUNDUP(C58*2/3,0)</f>
        <v>0</v>
      </c>
      <c r="D61" s="36">
        <f t="shared" si="2"/>
        <v>0</v>
      </c>
      <c r="E61" s="83">
        <f t="shared" si="2"/>
        <v>0</v>
      </c>
      <c r="F61" s="215" t="s">
        <v>19</v>
      </c>
      <c r="G61" s="216"/>
      <c r="H61" s="29" t="str">
        <f>IF(H58&gt;H59,"PASS","FAIL")</f>
        <v>FAIL</v>
      </c>
      <c r="I61" s="215" t="s">
        <v>19</v>
      </c>
      <c r="J61" s="216"/>
      <c r="K61" s="29" t="str">
        <f>IF(K58&gt;K59,"PASS","FAIL")</f>
        <v>FAIL</v>
      </c>
      <c r="L61" s="215" t="s">
        <v>19</v>
      </c>
      <c r="M61" s="216"/>
      <c r="N61" s="29" t="str">
        <f>IF(N58&gt;N59,"PASS","FAIL")</f>
        <v>PASS</v>
      </c>
      <c r="O61" s="215" t="s">
        <v>19</v>
      </c>
      <c r="P61" s="216"/>
      <c r="Q61" s="29" t="str">
        <f>IF(Q58&gt;Q59,"PASS","FAIL")</f>
        <v>FAIL</v>
      </c>
      <c r="R61" s="215" t="s">
        <v>19</v>
      </c>
      <c r="S61" s="216"/>
      <c r="T61" s="29" t="str">
        <f>IF(T58&gt;T59,"PASS","FAIL")</f>
        <v>FAIL</v>
      </c>
    </row>
    <row r="62" spans="1:21" ht="20.149999999999999" thickBot="1" x14ac:dyDescent="0.45">
      <c r="C62" s="36">
        <f>ROUNDUP(C56*2/3,0)</f>
        <v>23</v>
      </c>
      <c r="D62" s="36">
        <f t="shared" ref="D62:E62" si="3">ROUNDUP(D56*2/3,0)</f>
        <v>0</v>
      </c>
      <c r="E62" s="83">
        <f t="shared" si="3"/>
        <v>0</v>
      </c>
      <c r="F62" s="223" t="s">
        <v>21</v>
      </c>
      <c r="G62" s="224"/>
      <c r="H62" s="225"/>
      <c r="I62" s="223" t="s">
        <v>21</v>
      </c>
      <c r="J62" s="224"/>
      <c r="K62" s="225"/>
      <c r="L62" s="223" t="s">
        <v>21</v>
      </c>
      <c r="M62" s="224"/>
      <c r="N62" s="225"/>
      <c r="O62" s="223" t="s">
        <v>21</v>
      </c>
      <c r="P62" s="224"/>
      <c r="Q62" s="225"/>
      <c r="R62" s="223" t="s">
        <v>21</v>
      </c>
      <c r="S62" s="224"/>
      <c r="T62" s="225"/>
    </row>
    <row r="63" spans="1:21" ht="15.9" thickBot="1" x14ac:dyDescent="0.45">
      <c r="C63" s="101">
        <f t="shared" ref="C63:E64" si="4">ROUNDUP(C58*0.25,0)</f>
        <v>0</v>
      </c>
      <c r="D63" s="101">
        <f t="shared" si="4"/>
        <v>0</v>
      </c>
      <c r="E63" s="102">
        <f t="shared" si="4"/>
        <v>0</v>
      </c>
      <c r="F63" s="226" t="s">
        <v>20</v>
      </c>
      <c r="G63" s="226"/>
      <c r="H63" s="227"/>
      <c r="I63" s="228" t="s">
        <v>20</v>
      </c>
      <c r="J63" s="226"/>
      <c r="K63" s="227"/>
      <c r="L63" s="228" t="s">
        <v>20</v>
      </c>
      <c r="M63" s="226"/>
      <c r="N63" s="227"/>
      <c r="O63" s="228" t="s">
        <v>20</v>
      </c>
      <c r="P63" s="226"/>
      <c r="Q63" s="227"/>
      <c r="R63" s="228" t="s">
        <v>20</v>
      </c>
      <c r="S63" s="226"/>
      <c r="T63" s="227"/>
    </row>
    <row r="64" spans="1:21" x14ac:dyDescent="0.4">
      <c r="C64" s="86">
        <f t="shared" si="4"/>
        <v>5</v>
      </c>
      <c r="D64" s="86">
        <f t="shared" si="4"/>
        <v>0</v>
      </c>
      <c r="E64" s="87">
        <f t="shared" si="4"/>
        <v>0</v>
      </c>
      <c r="F64" s="217" t="s">
        <v>0</v>
      </c>
      <c r="G64" s="218"/>
      <c r="H64" s="26">
        <f>COUNTIF(G5:G52,"*")</f>
        <v>9</v>
      </c>
      <c r="I64" s="219" t="s">
        <v>0</v>
      </c>
      <c r="J64" s="218"/>
      <c r="K64" s="26">
        <f>COUNTIF(J5:J52,"*")</f>
        <v>0</v>
      </c>
      <c r="L64" s="219" t="s">
        <v>0</v>
      </c>
      <c r="M64" s="218"/>
      <c r="N64" s="26">
        <f>COUNTIF(M5:M52,"*")</f>
        <v>1</v>
      </c>
      <c r="O64" s="219" t="s">
        <v>0</v>
      </c>
      <c r="P64" s="218"/>
      <c r="Q64" s="26">
        <f>COUNTIF(P5:P52,"*")</f>
        <v>0</v>
      </c>
      <c r="R64" s="219" t="s">
        <v>0</v>
      </c>
      <c r="S64" s="218"/>
      <c r="T64" s="26">
        <f>COUNTIF(S5:S52,"*")</f>
        <v>0</v>
      </c>
    </row>
    <row r="65" spans="3:20" x14ac:dyDescent="0.4">
      <c r="C65" s="45">
        <f>COUNTIF(D5:D55,"E")</f>
        <v>0</v>
      </c>
      <c r="D65" s="45">
        <f>COUNTIF(E5:E55,"E")</f>
        <v>0</v>
      </c>
      <c r="E65" s="44">
        <f>COUNTIF(F5:F55,"E")</f>
        <v>0</v>
      </c>
      <c r="F65" s="220" t="s">
        <v>1</v>
      </c>
      <c r="G65" s="221"/>
      <c r="H65" s="27">
        <f>COUNTIF(H5:H52,"*")</f>
        <v>19</v>
      </c>
      <c r="I65" s="222" t="s">
        <v>1</v>
      </c>
      <c r="J65" s="221"/>
      <c r="K65" s="27">
        <f>COUNTIF(K5:K52,"*")</f>
        <v>0</v>
      </c>
      <c r="L65" s="222" t="s">
        <v>1</v>
      </c>
      <c r="M65" s="221"/>
      <c r="N65" s="27">
        <f>COUNTIF(N5:N52,"*")</f>
        <v>0</v>
      </c>
      <c r="O65" s="222" t="s">
        <v>1</v>
      </c>
      <c r="P65" s="221"/>
      <c r="Q65" s="27">
        <f>COUNTIF(Q5:Q52,"*")</f>
        <v>0</v>
      </c>
      <c r="R65" s="222" t="s">
        <v>1</v>
      </c>
      <c r="S65" s="221"/>
      <c r="T65" s="27">
        <f>COUNTIF(T5:T52,"*")</f>
        <v>0</v>
      </c>
    </row>
    <row r="66" spans="3:20" ht="15.9" thickBot="1" x14ac:dyDescent="0.45">
      <c r="C66" s="43">
        <f>COUNTIF(D5:D56,"U")</f>
        <v>0</v>
      </c>
      <c r="D66" s="43">
        <f>COUNTIF(E5:E56,"U")</f>
        <v>0</v>
      </c>
      <c r="E66" s="42">
        <f>COUNTIF(F5:F56,"U")</f>
        <v>0</v>
      </c>
      <c r="F66" s="212" t="s">
        <v>2</v>
      </c>
      <c r="G66" s="213"/>
      <c r="H66" s="28">
        <f>COUNTIF(I5:I52,"*")</f>
        <v>0</v>
      </c>
      <c r="I66" s="214" t="s">
        <v>2</v>
      </c>
      <c r="J66" s="213"/>
      <c r="K66" s="28">
        <f>COUNTIF(L5:L52,"*")</f>
        <v>0</v>
      </c>
      <c r="L66" s="214" t="s">
        <v>2</v>
      </c>
      <c r="M66" s="213"/>
      <c r="N66" s="28">
        <f>COUNTIF(O5:O52,"*")</f>
        <v>0</v>
      </c>
      <c r="O66" s="214" t="s">
        <v>2</v>
      </c>
      <c r="P66" s="213"/>
      <c r="Q66" s="28">
        <f>COUNTIF(R5:R52,"*")</f>
        <v>0</v>
      </c>
      <c r="R66" s="214" t="s">
        <v>2</v>
      </c>
      <c r="S66" s="213"/>
      <c r="T66" s="28">
        <f>COUNTIF(U5:U52,"*")</f>
        <v>0</v>
      </c>
    </row>
    <row r="67" spans="3:20" ht="15.9" thickBot="1" x14ac:dyDescent="0.45">
      <c r="E67" s="1"/>
      <c r="F67" s="215" t="s">
        <v>19</v>
      </c>
      <c r="G67" s="216"/>
      <c r="H67" s="29" t="str">
        <f>IF(H64&gt;=((H64+H65)*(2/3)),"PASS","FAIL")</f>
        <v>FAIL</v>
      </c>
      <c r="I67" s="215" t="s">
        <v>19</v>
      </c>
      <c r="J67" s="216"/>
      <c r="K67" s="29" t="str">
        <f>IF(K64&gt;=((K64+K65)*(2/3)),"PASS","FAIL")</f>
        <v>PASS</v>
      </c>
      <c r="L67" s="215" t="s">
        <v>19</v>
      </c>
      <c r="M67" s="216"/>
      <c r="N67" s="29" t="str">
        <f>IF(N64&gt;=((N64+N65)*(2/3)),"PASS","FAIL")</f>
        <v>PASS</v>
      </c>
      <c r="O67" s="215" t="s">
        <v>19</v>
      </c>
      <c r="P67" s="216"/>
      <c r="Q67" s="29" t="str">
        <f>IF(Q64&gt;=((Q64+Q65)*(2/3)),"PASS","FAIL")</f>
        <v>PASS</v>
      </c>
      <c r="R67" s="215" t="s">
        <v>19</v>
      </c>
      <c r="S67" s="216"/>
      <c r="T67" s="29" t="str">
        <f>IF(T64&gt;=((T64+T65)*(2/3)),"PASS","FAIL")</f>
        <v>PASS</v>
      </c>
    </row>
    <row r="68" spans="3:20" x14ac:dyDescent="0.4">
      <c r="E68" s="1"/>
    </row>
  </sheetData>
  <mergeCells count="64">
    <mergeCell ref="F66:G66"/>
    <mergeCell ref="I66:J66"/>
    <mergeCell ref="L66:M66"/>
    <mergeCell ref="O66:P66"/>
    <mergeCell ref="R66:S66"/>
    <mergeCell ref="F67:G67"/>
    <mergeCell ref="I67:J67"/>
    <mergeCell ref="L67:M67"/>
    <mergeCell ref="O67:P67"/>
    <mergeCell ref="R67:S67"/>
    <mergeCell ref="F64:G64"/>
    <mergeCell ref="I64:J64"/>
    <mergeCell ref="L64:M64"/>
    <mergeCell ref="O64:P64"/>
    <mergeCell ref="R64:S64"/>
    <mergeCell ref="F65:G65"/>
    <mergeCell ref="I65:J65"/>
    <mergeCell ref="L65:M65"/>
    <mergeCell ref="O65:P65"/>
    <mergeCell ref="R65:S65"/>
    <mergeCell ref="F62:H62"/>
    <mergeCell ref="I62:K62"/>
    <mergeCell ref="L62:N62"/>
    <mergeCell ref="O62:Q62"/>
    <mergeCell ref="R62:T62"/>
    <mergeCell ref="F63:H63"/>
    <mergeCell ref="I63:K63"/>
    <mergeCell ref="L63:N63"/>
    <mergeCell ref="O63:Q63"/>
    <mergeCell ref="R63:T63"/>
    <mergeCell ref="F60:G60"/>
    <mergeCell ref="I60:J60"/>
    <mergeCell ref="L60:M60"/>
    <mergeCell ref="O60:P60"/>
    <mergeCell ref="R60:S60"/>
    <mergeCell ref="F61:G61"/>
    <mergeCell ref="I61:J61"/>
    <mergeCell ref="L61:M61"/>
    <mergeCell ref="O61:P61"/>
    <mergeCell ref="R61:S61"/>
    <mergeCell ref="F58:G58"/>
    <mergeCell ref="I58:J58"/>
    <mergeCell ref="L58:M58"/>
    <mergeCell ref="O58:P58"/>
    <mergeCell ref="R58:S58"/>
    <mergeCell ref="F59:G59"/>
    <mergeCell ref="I59:J59"/>
    <mergeCell ref="L59:M59"/>
    <mergeCell ref="O59:P59"/>
    <mergeCell ref="R59:S59"/>
    <mergeCell ref="R57:T57"/>
    <mergeCell ref="B1:L1"/>
    <mergeCell ref="C2:F3"/>
    <mergeCell ref="G2:U2"/>
    <mergeCell ref="G3:I3"/>
    <mergeCell ref="J3:L3"/>
    <mergeCell ref="M3:O3"/>
    <mergeCell ref="P3:R3"/>
    <mergeCell ref="S3:U3"/>
    <mergeCell ref="A4:B4"/>
    <mergeCell ref="F57:H57"/>
    <mergeCell ref="I57:K57"/>
    <mergeCell ref="L57:N57"/>
    <mergeCell ref="O57:Q57"/>
  </mergeCells>
  <conditionalFormatting sqref="I5">
    <cfRule type="expression" dxfId="5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68"/>
  <sheetViews>
    <sheetView topLeftCell="A9" zoomScaleNormal="150" zoomScalePageLayoutView="150" workbookViewId="0">
      <selection activeCell="D9" sqref="D9"/>
    </sheetView>
  </sheetViews>
  <sheetFormatPr defaultColWidth="8.84375" defaultRowHeight="15.45" x14ac:dyDescent="0.4"/>
  <cols>
    <col min="1" max="1" width="27.15234375" style="1" customWidth="1"/>
    <col min="2" max="2" width="10.4609375" style="4" customWidth="1"/>
    <col min="3" max="5" width="6.69140625" style="4" customWidth="1"/>
    <col min="6" max="8" width="6.69140625" style="1" customWidth="1"/>
    <col min="9" max="9" width="7.84375" style="1" customWidth="1"/>
    <col min="10" max="11" width="6.69140625" style="1" customWidth="1"/>
    <col min="12" max="12" width="7.84375" style="1" customWidth="1"/>
    <col min="13" max="14" width="6.69140625" style="1" customWidth="1"/>
    <col min="15" max="15" width="7.84375" style="1" customWidth="1"/>
    <col min="16" max="17" width="6.69140625" style="1" customWidth="1"/>
    <col min="18" max="18" width="7.84375" style="1" customWidth="1"/>
    <col min="19" max="20" width="6.69140625" style="1" customWidth="1"/>
    <col min="21" max="21" width="7.84375" style="1" customWidth="1"/>
    <col min="22" max="22" width="8.84375" style="1"/>
    <col min="23" max="23" width="14.15234375" style="1" bestFit="1" customWidth="1"/>
    <col min="24" max="24" width="13.69140625" style="1" customWidth="1"/>
    <col min="25" max="16384" width="8.84375" style="1"/>
  </cols>
  <sheetData>
    <row r="1" spans="1:24" ht="22.75" thickBot="1" x14ac:dyDescent="0.55000000000000004"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1:24" ht="32.049999999999997" customHeight="1" thickBot="1" x14ac:dyDescent="0.5"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  <c r="W2" s="65" t="s">
        <v>73</v>
      </c>
      <c r="X2" s="66">
        <v>42970</v>
      </c>
    </row>
    <row r="3" spans="1:24" ht="15.9" thickBot="1" x14ac:dyDescent="0.45">
      <c r="B3" s="2"/>
      <c r="C3" s="233"/>
      <c r="D3" s="234"/>
      <c r="E3" s="234"/>
      <c r="F3" s="235"/>
      <c r="G3" s="239" t="s">
        <v>167</v>
      </c>
      <c r="H3" s="239"/>
      <c r="I3" s="239"/>
      <c r="J3" s="239" t="s">
        <v>168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3" t="s">
        <v>70</v>
      </c>
      <c r="X3" s="80">
        <v>0.27291666666666664</v>
      </c>
    </row>
    <row r="4" spans="1:24" s="3" customFormat="1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98" t="s">
        <v>0</v>
      </c>
      <c r="H4" s="99" t="s">
        <v>1</v>
      </c>
      <c r="I4" s="20" t="s">
        <v>2</v>
      </c>
      <c r="J4" s="98" t="s">
        <v>0</v>
      </c>
      <c r="K4" s="99" t="s">
        <v>1</v>
      </c>
      <c r="L4" s="20" t="s">
        <v>2</v>
      </c>
      <c r="M4" s="98" t="s">
        <v>0</v>
      </c>
      <c r="N4" s="99" t="s">
        <v>1</v>
      </c>
      <c r="O4" s="100" t="s">
        <v>2</v>
      </c>
      <c r="P4" s="21" t="s">
        <v>0</v>
      </c>
      <c r="Q4" s="99" t="s">
        <v>1</v>
      </c>
      <c r="R4" s="20" t="s">
        <v>2</v>
      </c>
      <c r="S4" s="98" t="s">
        <v>0</v>
      </c>
      <c r="T4" s="99" t="s">
        <v>1</v>
      </c>
      <c r="U4" s="100" t="s">
        <v>2</v>
      </c>
      <c r="W4" s="3" t="s">
        <v>71</v>
      </c>
      <c r="X4" s="80"/>
    </row>
    <row r="5" spans="1:24" x14ac:dyDescent="0.4">
      <c r="A5" s="71" t="s">
        <v>146</v>
      </c>
      <c r="B5" s="72" t="s">
        <v>147</v>
      </c>
      <c r="C5" s="68" t="s">
        <v>174</v>
      </c>
      <c r="D5" s="68"/>
      <c r="E5" s="57"/>
      <c r="F5" s="19"/>
      <c r="G5" s="17"/>
      <c r="H5" s="18"/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  <c r="W5" s="3" t="s">
        <v>72</v>
      </c>
      <c r="X5" s="80"/>
    </row>
    <row r="6" spans="1:24" x14ac:dyDescent="0.4">
      <c r="A6" s="71" t="s">
        <v>178</v>
      </c>
      <c r="B6" s="72" t="s">
        <v>179</v>
      </c>
      <c r="C6" s="69" t="s">
        <v>173</v>
      </c>
      <c r="D6" s="69"/>
      <c r="E6" s="6"/>
      <c r="F6" s="7"/>
      <c r="G6" s="8"/>
      <c r="H6" s="9"/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  <c r="W6" s="3" t="s">
        <v>69</v>
      </c>
      <c r="X6" s="85">
        <v>0.31944444444444448</v>
      </c>
    </row>
    <row r="7" spans="1:24" x14ac:dyDescent="0.4">
      <c r="A7" s="120" t="s">
        <v>134</v>
      </c>
      <c r="B7" s="121" t="s">
        <v>108</v>
      </c>
      <c r="C7" s="123" t="s">
        <v>184</v>
      </c>
      <c r="D7" s="69"/>
      <c r="E7" s="6"/>
      <c r="F7" s="7"/>
      <c r="G7" s="8"/>
      <c r="H7" s="9"/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x14ac:dyDescent="0.4">
      <c r="A8" s="71" t="s">
        <v>155</v>
      </c>
      <c r="B8" s="72" t="s">
        <v>92</v>
      </c>
      <c r="C8" s="10" t="s">
        <v>173</v>
      </c>
      <c r="D8" s="10"/>
      <c r="E8" s="9"/>
      <c r="F8" s="7"/>
      <c r="G8" s="8"/>
      <c r="H8" s="9"/>
      <c r="I8" s="16" t="s">
        <v>183</v>
      </c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x14ac:dyDescent="0.4">
      <c r="A9" s="71" t="s">
        <v>107</v>
      </c>
      <c r="B9" s="72" t="s">
        <v>164</v>
      </c>
      <c r="C9" s="69" t="s">
        <v>173</v>
      </c>
      <c r="D9" s="69"/>
      <c r="E9" s="6"/>
      <c r="F9" s="7"/>
      <c r="G9" s="8"/>
      <c r="H9" s="9"/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4" x14ac:dyDescent="0.4">
      <c r="A10" s="71" t="s">
        <v>148</v>
      </c>
      <c r="B10" s="72" t="s">
        <v>149</v>
      </c>
      <c r="C10" s="69" t="s">
        <v>173</v>
      </c>
      <c r="D10" s="69"/>
      <c r="E10" s="6"/>
      <c r="F10" s="7"/>
      <c r="G10" s="8"/>
      <c r="H10" s="9"/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x14ac:dyDescent="0.4">
      <c r="A11" s="71" t="s">
        <v>158</v>
      </c>
      <c r="B11" s="72" t="s">
        <v>159</v>
      </c>
      <c r="C11" s="69" t="s">
        <v>173</v>
      </c>
      <c r="D11" s="69"/>
      <c r="E11" s="6"/>
      <c r="F11" s="7"/>
      <c r="G11" s="8"/>
      <c r="H11" s="9"/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x14ac:dyDescent="0.4">
      <c r="A12" s="71" t="s">
        <v>111</v>
      </c>
      <c r="B12" s="72" t="s">
        <v>177</v>
      </c>
      <c r="C12" s="69" t="s">
        <v>173</v>
      </c>
      <c r="D12" s="69"/>
      <c r="E12" s="6"/>
      <c r="F12" s="7"/>
      <c r="G12" s="8"/>
      <c r="H12" s="9"/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x14ac:dyDescent="0.4">
      <c r="A13" s="71" t="s">
        <v>101</v>
      </c>
      <c r="B13" s="72" t="s">
        <v>102</v>
      </c>
      <c r="C13" s="69" t="s">
        <v>173</v>
      </c>
      <c r="D13" s="69"/>
      <c r="E13" s="6"/>
      <c r="F13" s="7"/>
      <c r="G13" s="8"/>
      <c r="H13" s="9"/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x14ac:dyDescent="0.4">
      <c r="A14" s="71" t="s">
        <v>86</v>
      </c>
      <c r="B14" s="72" t="s">
        <v>78</v>
      </c>
      <c r="C14" s="69" t="s">
        <v>173</v>
      </c>
      <c r="D14" s="69"/>
      <c r="E14" s="6"/>
      <c r="F14" s="7"/>
      <c r="G14" s="8"/>
      <c r="H14" s="9"/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x14ac:dyDescent="0.4">
      <c r="A15" s="120" t="s">
        <v>123</v>
      </c>
      <c r="B15" s="121" t="s">
        <v>124</v>
      </c>
      <c r="C15" s="123" t="s">
        <v>184</v>
      </c>
      <c r="D15" s="69"/>
      <c r="E15" s="6"/>
      <c r="F15" s="7"/>
      <c r="G15" s="8"/>
      <c r="H15" s="9"/>
      <c r="I15" s="16"/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x14ac:dyDescent="0.4">
      <c r="A16" s="71" t="s">
        <v>117</v>
      </c>
      <c r="B16" s="72" t="s">
        <v>118</v>
      </c>
      <c r="C16" s="69" t="s">
        <v>173</v>
      </c>
      <c r="D16" s="69"/>
      <c r="E16" s="6"/>
      <c r="F16" s="7"/>
      <c r="G16" s="8"/>
      <c r="H16" s="9"/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x14ac:dyDescent="0.4">
      <c r="A17" s="71" t="s">
        <v>82</v>
      </c>
      <c r="B17" s="72" t="s">
        <v>95</v>
      </c>
      <c r="C17" s="69"/>
      <c r="D17" s="69"/>
      <c r="E17" s="6"/>
      <c r="F17" s="7"/>
      <c r="G17" s="8"/>
      <c r="H17" s="9"/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x14ac:dyDescent="0.4">
      <c r="A18" s="71" t="s">
        <v>153</v>
      </c>
      <c r="B18" s="72" t="s">
        <v>154</v>
      </c>
      <c r="C18" s="69" t="s">
        <v>173</v>
      </c>
      <c r="D18" s="69"/>
      <c r="E18" s="6"/>
      <c r="F18" s="7"/>
      <c r="G18" s="8"/>
      <c r="H18" s="9"/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x14ac:dyDescent="0.4">
      <c r="A19" s="71" t="s">
        <v>132</v>
      </c>
      <c r="B19" s="72" t="s">
        <v>133</v>
      </c>
      <c r="C19" s="10" t="s">
        <v>173</v>
      </c>
      <c r="D19" s="10"/>
      <c r="E19" s="9"/>
      <c r="F19" s="7"/>
      <c r="G19" s="8"/>
      <c r="H19" s="9"/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x14ac:dyDescent="0.4">
      <c r="A20" s="71" t="s">
        <v>113</v>
      </c>
      <c r="B20" s="72" t="s">
        <v>114</v>
      </c>
      <c r="C20" s="69" t="s">
        <v>174</v>
      </c>
      <c r="D20" s="10"/>
      <c r="E20" s="9"/>
      <c r="F20" s="7"/>
      <c r="G20" s="8"/>
      <c r="H20" s="9"/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x14ac:dyDescent="0.4">
      <c r="A21" s="120" t="s">
        <v>96</v>
      </c>
      <c r="B21" s="121" t="s">
        <v>97</v>
      </c>
      <c r="C21" s="123" t="s">
        <v>184</v>
      </c>
      <c r="D21" s="69"/>
      <c r="E21" s="6"/>
      <c r="F21" s="7"/>
      <c r="G21" s="8"/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x14ac:dyDescent="0.4">
      <c r="A22" s="120" t="s">
        <v>90</v>
      </c>
      <c r="B22" s="121" t="s">
        <v>81</v>
      </c>
      <c r="C22" s="123" t="s">
        <v>184</v>
      </c>
      <c r="D22" s="69"/>
      <c r="E22" s="6"/>
      <c r="F22" s="7"/>
      <c r="G22" s="8"/>
      <c r="H22" s="9"/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x14ac:dyDescent="0.4">
      <c r="A23" s="120" t="s">
        <v>83</v>
      </c>
      <c r="B23" s="121" t="s">
        <v>77</v>
      </c>
      <c r="C23" s="123" t="s">
        <v>184</v>
      </c>
      <c r="D23" s="69"/>
      <c r="E23" s="6"/>
      <c r="F23" s="7"/>
      <c r="G23" s="8"/>
      <c r="H23" s="9"/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x14ac:dyDescent="0.4">
      <c r="A24" s="71" t="s">
        <v>137</v>
      </c>
      <c r="B24" s="72" t="s">
        <v>138</v>
      </c>
      <c r="C24" s="10" t="s">
        <v>173</v>
      </c>
      <c r="D24" s="10"/>
      <c r="E24" s="9"/>
      <c r="F24" s="7"/>
      <c r="G24" s="8"/>
      <c r="H24" s="9"/>
      <c r="I24" s="16" t="s">
        <v>183</v>
      </c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x14ac:dyDescent="0.4">
      <c r="A25" s="71" t="s">
        <v>156</v>
      </c>
      <c r="B25" s="72" t="s">
        <v>84</v>
      </c>
      <c r="C25" s="69" t="s">
        <v>173</v>
      </c>
      <c r="D25" s="10"/>
      <c r="E25" s="9"/>
      <c r="F25" s="7"/>
      <c r="G25" s="8"/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x14ac:dyDescent="0.4">
      <c r="A26" s="71" t="s">
        <v>130</v>
      </c>
      <c r="B26" s="72" t="s">
        <v>131</v>
      </c>
      <c r="C26" s="69" t="s">
        <v>173</v>
      </c>
      <c r="D26" s="69"/>
      <c r="E26" s="6"/>
      <c r="F26" s="7"/>
      <c r="G26" s="8"/>
      <c r="H26" s="9"/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x14ac:dyDescent="0.4">
      <c r="A27" s="71" t="s">
        <v>125</v>
      </c>
      <c r="B27" s="72" t="s">
        <v>98</v>
      </c>
      <c r="C27" s="69" t="s">
        <v>173</v>
      </c>
      <c r="D27" s="69"/>
      <c r="E27" s="6"/>
      <c r="F27" s="7"/>
      <c r="G27" s="8"/>
      <c r="H27" s="9"/>
      <c r="I27" s="16"/>
      <c r="J27" s="8"/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x14ac:dyDescent="0.4">
      <c r="A28" s="71" t="s">
        <v>162</v>
      </c>
      <c r="B28" s="72" t="s">
        <v>163</v>
      </c>
      <c r="C28" s="10" t="s">
        <v>173</v>
      </c>
      <c r="D28" s="69"/>
      <c r="E28" s="6"/>
      <c r="F28" s="7"/>
      <c r="G28" s="8"/>
      <c r="H28" s="9"/>
      <c r="I28" s="16"/>
      <c r="J28" s="8"/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x14ac:dyDescent="0.4">
      <c r="A29" s="71" t="s">
        <v>175</v>
      </c>
      <c r="B29" s="72" t="s">
        <v>176</v>
      </c>
      <c r="C29" s="69" t="s">
        <v>173</v>
      </c>
      <c r="D29" s="10"/>
      <c r="E29" s="9"/>
      <c r="F29" s="7"/>
      <c r="G29" s="8"/>
      <c r="H29" s="9"/>
      <c r="I29" s="16"/>
      <c r="J29" s="8"/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x14ac:dyDescent="0.4">
      <c r="A30" s="71" t="s">
        <v>166</v>
      </c>
      <c r="B30" s="72" t="s">
        <v>87</v>
      </c>
      <c r="C30" s="10" t="s">
        <v>173</v>
      </c>
      <c r="D30" s="69"/>
      <c r="E30" s="6"/>
      <c r="F30" s="7"/>
      <c r="G30" s="8"/>
      <c r="H30" s="9"/>
      <c r="I30" s="16"/>
      <c r="J30" s="8"/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x14ac:dyDescent="0.4">
      <c r="A31" s="71" t="s">
        <v>150</v>
      </c>
      <c r="B31" s="72" t="s">
        <v>118</v>
      </c>
      <c r="C31" s="75" t="s">
        <v>173</v>
      </c>
      <c r="D31" s="10"/>
      <c r="E31" s="9"/>
      <c r="F31" s="7"/>
      <c r="G31" s="8"/>
      <c r="H31" s="9"/>
      <c r="I31" s="16"/>
      <c r="J31" s="8"/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x14ac:dyDescent="0.4">
      <c r="A32" s="71" t="s">
        <v>85</v>
      </c>
      <c r="B32" s="72" t="s">
        <v>91</v>
      </c>
      <c r="C32" s="75" t="s">
        <v>173</v>
      </c>
      <c r="D32" s="75"/>
      <c r="E32" s="76"/>
      <c r="F32" s="77"/>
      <c r="G32" s="75"/>
      <c r="H32" s="76"/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x14ac:dyDescent="0.4">
      <c r="A33" s="71" t="s">
        <v>144</v>
      </c>
      <c r="B33" s="72" t="s">
        <v>145</v>
      </c>
      <c r="C33" s="75" t="s">
        <v>173</v>
      </c>
      <c r="D33" s="75"/>
      <c r="E33" s="76"/>
      <c r="F33" s="77"/>
      <c r="G33" s="75"/>
      <c r="H33" s="76"/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x14ac:dyDescent="0.4">
      <c r="A34" s="71" t="s">
        <v>151</v>
      </c>
      <c r="B34" s="72" t="s">
        <v>152</v>
      </c>
      <c r="C34" s="75" t="s">
        <v>173</v>
      </c>
      <c r="D34" s="75"/>
      <c r="E34" s="76"/>
      <c r="F34" s="77"/>
      <c r="G34" s="75"/>
      <c r="H34" s="76"/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x14ac:dyDescent="0.4">
      <c r="A35" s="71" t="s">
        <v>99</v>
      </c>
      <c r="B35" s="72" t="s">
        <v>100</v>
      </c>
      <c r="C35" s="75" t="s">
        <v>174</v>
      </c>
      <c r="D35" s="75"/>
      <c r="E35" s="76"/>
      <c r="F35" s="77"/>
      <c r="G35" s="75"/>
      <c r="H35" s="76"/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x14ac:dyDescent="0.4">
      <c r="A36" s="71" t="s">
        <v>115</v>
      </c>
      <c r="B36" s="72" t="s">
        <v>116</v>
      </c>
      <c r="C36" s="75" t="s">
        <v>173</v>
      </c>
      <c r="D36" s="75"/>
      <c r="E36" s="76"/>
      <c r="F36" s="77"/>
      <c r="G36" s="75"/>
      <c r="H36" s="76"/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x14ac:dyDescent="0.4">
      <c r="A37" s="120" t="s">
        <v>135</v>
      </c>
      <c r="B37" s="121" t="s">
        <v>136</v>
      </c>
      <c r="C37" s="122" t="s">
        <v>184</v>
      </c>
      <c r="D37" s="75"/>
      <c r="E37" s="76"/>
      <c r="F37" s="77"/>
      <c r="G37" s="75"/>
      <c r="H37" s="76"/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x14ac:dyDescent="0.4">
      <c r="A38" s="71" t="s">
        <v>139</v>
      </c>
      <c r="B38" s="72" t="s">
        <v>171</v>
      </c>
      <c r="C38" s="75" t="s">
        <v>173</v>
      </c>
      <c r="D38" s="75"/>
      <c r="E38" s="76"/>
      <c r="F38" s="77"/>
      <c r="G38" s="75"/>
      <c r="H38" s="76"/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x14ac:dyDescent="0.4">
      <c r="A39" s="71" t="s">
        <v>172</v>
      </c>
      <c r="B39" s="72" t="s">
        <v>89</v>
      </c>
      <c r="C39" s="75" t="s">
        <v>173</v>
      </c>
      <c r="D39" s="75"/>
      <c r="E39" s="76"/>
      <c r="F39" s="77"/>
      <c r="G39" s="75"/>
      <c r="H39" s="76"/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x14ac:dyDescent="0.4">
      <c r="A40" s="71" t="s">
        <v>170</v>
      </c>
      <c r="B40" s="72" t="s">
        <v>88</v>
      </c>
      <c r="C40" s="75" t="s">
        <v>173</v>
      </c>
      <c r="D40" s="75"/>
      <c r="E40" s="76"/>
      <c r="F40" s="77"/>
      <c r="G40" s="75"/>
      <c r="H40" s="76"/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x14ac:dyDescent="0.4">
      <c r="A41" s="70"/>
      <c r="B41" s="53"/>
      <c r="C41" s="75"/>
      <c r="D41" s="75"/>
      <c r="E41" s="76"/>
      <c r="F41" s="77"/>
      <c r="G41" s="75"/>
      <c r="H41" s="76"/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x14ac:dyDescent="0.4">
      <c r="A42" s="53"/>
      <c r="B42" s="84"/>
      <c r="C42" s="81"/>
      <c r="D42" s="75"/>
      <c r="E42" s="76"/>
      <c r="F42" s="77"/>
      <c r="G42" s="75"/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ht="15.9" thickBot="1" x14ac:dyDescent="0.45">
      <c r="A43" s="53"/>
      <c r="B43" s="84"/>
      <c r="C43" s="75"/>
      <c r="D43" s="81"/>
      <c r="E43" s="82"/>
      <c r="F43" s="77"/>
      <c r="G43" s="75"/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ht="15.9" thickBot="1" x14ac:dyDescent="0.45">
      <c r="A44" s="47" t="s">
        <v>64</v>
      </c>
      <c r="B44" s="48">
        <f>COUNTIF(A5:A40,"*")</f>
        <v>36</v>
      </c>
      <c r="C44" s="75"/>
      <c r="D44" s="75"/>
      <c r="E44" s="76"/>
      <c r="F44" s="77"/>
      <c r="G44" s="75"/>
      <c r="H44" s="76"/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ht="15.9" thickBot="1" x14ac:dyDescent="0.45">
      <c r="A45" s="98" t="s">
        <v>17</v>
      </c>
      <c r="B45" s="99"/>
      <c r="C45" s="75"/>
      <c r="D45" s="75"/>
      <c r="E45" s="76"/>
      <c r="F45" s="77"/>
      <c r="G45" s="75"/>
      <c r="H45" s="76"/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ht="19.75" x14ac:dyDescent="0.4">
      <c r="A46" s="49" t="s">
        <v>16</v>
      </c>
      <c r="B46" s="50">
        <f>COUNTIF(C5:C51,"P")</f>
        <v>26</v>
      </c>
      <c r="C46" s="75"/>
      <c r="D46" s="75"/>
      <c r="E46" s="76"/>
      <c r="F46" s="77"/>
      <c r="G46" s="75"/>
      <c r="H46" s="76"/>
      <c r="I46" s="79"/>
      <c r="J46" s="78"/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ht="19.75" x14ac:dyDescent="0.4">
      <c r="A47" s="22" t="s">
        <v>13</v>
      </c>
      <c r="B47" s="24">
        <f>ROUNDUP(B44*(1/2),0)</f>
        <v>18</v>
      </c>
      <c r="C47" s="75"/>
      <c r="D47" s="75"/>
      <c r="E47" s="76"/>
      <c r="F47" s="77"/>
      <c r="G47" s="75"/>
      <c r="H47" s="76"/>
      <c r="I47" s="79"/>
      <c r="J47" s="78"/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ht="19.75" x14ac:dyDescent="0.4">
      <c r="A48" s="22" t="s">
        <v>14</v>
      </c>
      <c r="B48" s="24">
        <f>ROUNDDOWN(B46/2,0)+1</f>
        <v>14</v>
      </c>
      <c r="C48" s="75"/>
      <c r="D48" s="75"/>
      <c r="E48" s="76"/>
      <c r="F48" s="77"/>
      <c r="G48" s="75"/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ht="19.75" x14ac:dyDescent="0.4">
      <c r="A49" s="35" t="s">
        <v>15</v>
      </c>
      <c r="B49" s="36">
        <f>ROUNDUP(B46*2/3,0)</f>
        <v>18</v>
      </c>
      <c r="C49" s="75"/>
      <c r="D49" s="75"/>
      <c r="E49" s="76"/>
      <c r="F49" s="77"/>
      <c r="G49" s="75"/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ht="20.149999999999999" thickBot="1" x14ac:dyDescent="0.45">
      <c r="A50" s="35" t="s">
        <v>67</v>
      </c>
      <c r="B50" s="36">
        <f>ROUNDUP(B44*2/3,0)</f>
        <v>24</v>
      </c>
      <c r="C50" s="81"/>
      <c r="D50" s="75"/>
      <c r="E50" s="76"/>
      <c r="F50" s="77"/>
      <c r="G50" s="75"/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ht="15.9" thickBot="1" x14ac:dyDescent="0.45">
      <c r="A51" s="37" t="s">
        <v>26</v>
      </c>
      <c r="B51" s="101">
        <f>ROUNDUP(B46*0.25,0)</f>
        <v>7</v>
      </c>
      <c r="C51" s="64"/>
      <c r="D51" s="81"/>
      <c r="E51" s="82"/>
      <c r="F51" s="77"/>
      <c r="G51" s="75"/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15.9" thickBot="1" x14ac:dyDescent="0.45">
      <c r="A52" s="40" t="s">
        <v>119</v>
      </c>
      <c r="B52" s="86">
        <f>ROUNDUP(B44*1/3,0)</f>
        <v>12</v>
      </c>
      <c r="C52" s="46"/>
      <c r="D52" s="64"/>
      <c r="E52" s="61"/>
      <c r="F52" s="62"/>
      <c r="G52" s="64"/>
      <c r="H52" s="61"/>
      <c r="I52" s="63"/>
      <c r="J52" s="60"/>
      <c r="K52" s="61"/>
      <c r="L52" s="62"/>
      <c r="M52" s="64"/>
      <c r="N52" s="61"/>
      <c r="O52" s="63"/>
      <c r="P52" s="60"/>
      <c r="Q52" s="61"/>
      <c r="R52" s="62"/>
      <c r="S52" s="64"/>
      <c r="T52" s="61"/>
      <c r="U52" s="62"/>
    </row>
    <row r="53" spans="1:21" x14ac:dyDescent="0.4">
      <c r="A53" s="40" t="s">
        <v>62</v>
      </c>
      <c r="B53" s="45">
        <f>COUNTIF(C5:C51,"E")</f>
        <v>3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</row>
    <row r="54" spans="1:21" ht="15.9" thickBot="1" x14ac:dyDescent="0.45">
      <c r="A54" s="41" t="s">
        <v>63</v>
      </c>
      <c r="B54" s="43">
        <f>COUNTIF(C5:C51,"U")</f>
        <v>6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</row>
    <row r="55" spans="1:21" ht="15.9" thickBot="1" x14ac:dyDescent="0.45">
      <c r="A55" s="4"/>
      <c r="C55" s="48">
        <f>COUNTIF(A5:A40,"*")</f>
        <v>36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1:21" ht="15.9" thickBot="1" x14ac:dyDescent="0.45">
      <c r="A56" s="4"/>
      <c r="C56" s="99"/>
      <c r="D56" s="48">
        <f>COUNTIF(D5:D52,"P")</f>
        <v>0</v>
      </c>
      <c r="E56" s="1"/>
    </row>
    <row r="57" spans="1:21" ht="20.149999999999999" thickBot="1" x14ac:dyDescent="0.45">
      <c r="C57" s="50">
        <f>COUNTIF(D5:D52,"P")</f>
        <v>0</v>
      </c>
      <c r="D57" s="99"/>
      <c r="E57" s="100"/>
      <c r="F57" s="228" t="s">
        <v>18</v>
      </c>
      <c r="G57" s="226"/>
      <c r="H57" s="227"/>
      <c r="I57" s="228" t="s">
        <v>22</v>
      </c>
      <c r="J57" s="226"/>
      <c r="K57" s="227"/>
      <c r="L57" s="228" t="s">
        <v>23</v>
      </c>
      <c r="M57" s="226"/>
      <c r="N57" s="227"/>
      <c r="O57" s="228" t="s">
        <v>24</v>
      </c>
      <c r="P57" s="226"/>
      <c r="Q57" s="227"/>
      <c r="R57" s="228" t="s">
        <v>25</v>
      </c>
      <c r="S57" s="226"/>
      <c r="T57" s="227"/>
    </row>
    <row r="58" spans="1:21" ht="19.75" x14ac:dyDescent="0.4">
      <c r="C58" s="24">
        <f>ROUNDUP(B44*(1/2),0)</f>
        <v>18</v>
      </c>
      <c r="D58" s="50">
        <f>COUNTIF(E5:E52,"*")</f>
        <v>0</v>
      </c>
      <c r="E58" s="51">
        <f>COUNTIF(F5:F52,"*")</f>
        <v>0</v>
      </c>
      <c r="F58" s="217" t="s">
        <v>0</v>
      </c>
      <c r="G58" s="218"/>
      <c r="H58" s="26">
        <f>COUNTIF(G5:G52,"*")</f>
        <v>0</v>
      </c>
      <c r="I58" s="219" t="s">
        <v>0</v>
      </c>
      <c r="J58" s="218"/>
      <c r="K58" s="26">
        <f>COUNTIF(J5:J52,"*")</f>
        <v>0</v>
      </c>
      <c r="L58" s="219" t="s">
        <v>0</v>
      </c>
      <c r="M58" s="218"/>
      <c r="N58" s="26">
        <f>COUNTIF(M5:M52,"*")</f>
        <v>1</v>
      </c>
      <c r="O58" s="219" t="s">
        <v>0</v>
      </c>
      <c r="P58" s="218"/>
      <c r="Q58" s="26">
        <f>COUNTIF(P5:P52,"*")</f>
        <v>0</v>
      </c>
      <c r="R58" s="219" t="s">
        <v>0</v>
      </c>
      <c r="S58" s="218"/>
      <c r="T58" s="26">
        <f>COUNTIF(S5:S52,"*")</f>
        <v>0</v>
      </c>
    </row>
    <row r="59" spans="1:21" ht="19.75" x14ac:dyDescent="0.4">
      <c r="C59" s="24">
        <f>ROUNDDOWN(C57/2,0)+1</f>
        <v>1</v>
      </c>
      <c r="D59" s="24">
        <f t="shared" ref="D59:E59" si="0">ROUNDUP(D58*(1/3),0)</f>
        <v>0</v>
      </c>
      <c r="E59" s="38">
        <f t="shared" si="0"/>
        <v>0</v>
      </c>
      <c r="F59" s="220" t="s">
        <v>1</v>
      </c>
      <c r="G59" s="221"/>
      <c r="H59" s="27">
        <f>COUNTIF(H5:H52,"*")</f>
        <v>0</v>
      </c>
      <c r="I59" s="222" t="s">
        <v>1</v>
      </c>
      <c r="J59" s="221"/>
      <c r="K59" s="27">
        <f>COUNTIF(K5:K52,"*")</f>
        <v>0</v>
      </c>
      <c r="L59" s="222" t="s">
        <v>1</v>
      </c>
      <c r="M59" s="221"/>
      <c r="N59" s="27">
        <f>COUNTIF(N5:N52,"*")</f>
        <v>0</v>
      </c>
      <c r="O59" s="222" t="s">
        <v>1</v>
      </c>
      <c r="P59" s="221"/>
      <c r="Q59" s="27">
        <f>COUNTIF(Q5:Q52,"*")</f>
        <v>0</v>
      </c>
      <c r="R59" s="222" t="s">
        <v>1</v>
      </c>
      <c r="S59" s="221"/>
      <c r="T59" s="27">
        <f>COUNTIF(T5:T52,"*")</f>
        <v>0</v>
      </c>
    </row>
    <row r="60" spans="1:21" ht="20.149999999999999" thickBot="1" x14ac:dyDescent="0.45">
      <c r="C60" s="36">
        <f t="shared" ref="C60:E61" si="1">ROUNDUP(C57*2/3,0)</f>
        <v>0</v>
      </c>
      <c r="D60" s="24">
        <f>ROUNDDOWN(D58/2,0)+1</f>
        <v>1</v>
      </c>
      <c r="E60" s="38">
        <f t="shared" ref="E60" si="2">ROUNDDOWN(E58/2,0)+1</f>
        <v>1</v>
      </c>
      <c r="F60" s="212" t="s">
        <v>2</v>
      </c>
      <c r="G60" s="213"/>
      <c r="H60" s="28">
        <f>COUNTIF(I5:I52,"*")</f>
        <v>2</v>
      </c>
      <c r="I60" s="214" t="s">
        <v>2</v>
      </c>
      <c r="J60" s="213"/>
      <c r="K60" s="28">
        <f>COUNTIF(L5:L52,"*")</f>
        <v>0</v>
      </c>
      <c r="L60" s="214" t="s">
        <v>2</v>
      </c>
      <c r="M60" s="213"/>
      <c r="N60" s="28">
        <f>COUNTIF(O5:O52,"*")</f>
        <v>0</v>
      </c>
      <c r="O60" s="214" t="s">
        <v>2</v>
      </c>
      <c r="P60" s="213"/>
      <c r="Q60" s="28">
        <f>COUNTIF(R5:R52,"*")</f>
        <v>0</v>
      </c>
      <c r="R60" s="214" t="s">
        <v>2</v>
      </c>
      <c r="S60" s="213"/>
      <c r="T60" s="28">
        <f>COUNTIF(U5:U52,"*")</f>
        <v>0</v>
      </c>
    </row>
    <row r="61" spans="1:21" ht="20.149999999999999" thickBot="1" x14ac:dyDescent="0.45">
      <c r="C61" s="36">
        <f>ROUNDUP(C55*2/3,0)</f>
        <v>24</v>
      </c>
      <c r="D61" s="36">
        <f t="shared" si="1"/>
        <v>0</v>
      </c>
      <c r="E61" s="83">
        <f t="shared" si="1"/>
        <v>0</v>
      </c>
      <c r="F61" s="215" t="s">
        <v>19</v>
      </c>
      <c r="G61" s="216"/>
      <c r="H61" s="29" t="str">
        <f>IF(H58&gt;H59,"PASS","FAIL")</f>
        <v>FAIL</v>
      </c>
      <c r="I61" s="215" t="s">
        <v>19</v>
      </c>
      <c r="J61" s="216"/>
      <c r="K61" s="29" t="str">
        <f>IF(K58&gt;K59,"PASS","FAIL")</f>
        <v>FAIL</v>
      </c>
      <c r="L61" s="215" t="s">
        <v>19</v>
      </c>
      <c r="M61" s="216"/>
      <c r="N61" s="29" t="str">
        <f>IF(N58&gt;N59,"PASS","FAIL")</f>
        <v>PASS</v>
      </c>
      <c r="O61" s="215" t="s">
        <v>19</v>
      </c>
      <c r="P61" s="216"/>
      <c r="Q61" s="29" t="str">
        <f>IF(Q58&gt;Q59,"PASS","FAIL")</f>
        <v>FAIL</v>
      </c>
      <c r="R61" s="215" t="s">
        <v>19</v>
      </c>
      <c r="S61" s="216"/>
      <c r="T61" s="29" t="str">
        <f>IF(T58&gt;T59,"PASS","FAIL")</f>
        <v>FAIL</v>
      </c>
    </row>
    <row r="62" spans="1:21" ht="20.149999999999999" thickBot="1" x14ac:dyDescent="0.45">
      <c r="C62" s="101">
        <f t="shared" ref="C62:E64" si="3">ROUNDUP(C57*0.25,0)</f>
        <v>0</v>
      </c>
      <c r="D62" s="36">
        <f t="shared" ref="D62:E62" si="4">ROUNDUP(D56*2/3,0)</f>
        <v>0</v>
      </c>
      <c r="E62" s="83">
        <f t="shared" si="4"/>
        <v>0</v>
      </c>
      <c r="F62" s="223" t="s">
        <v>21</v>
      </c>
      <c r="G62" s="224"/>
      <c r="H62" s="225"/>
      <c r="I62" s="223" t="s">
        <v>21</v>
      </c>
      <c r="J62" s="224"/>
      <c r="K62" s="225"/>
      <c r="L62" s="223" t="s">
        <v>21</v>
      </c>
      <c r="M62" s="224"/>
      <c r="N62" s="225"/>
      <c r="O62" s="223" t="s">
        <v>21</v>
      </c>
      <c r="P62" s="224"/>
      <c r="Q62" s="225"/>
      <c r="R62" s="223" t="s">
        <v>21</v>
      </c>
      <c r="S62" s="224"/>
      <c r="T62" s="225"/>
    </row>
    <row r="63" spans="1:21" ht="15.9" thickBot="1" x14ac:dyDescent="0.45">
      <c r="C63" s="86">
        <f t="shared" si="3"/>
        <v>5</v>
      </c>
      <c r="D63" s="101">
        <f t="shared" si="3"/>
        <v>0</v>
      </c>
      <c r="E63" s="102">
        <f t="shared" si="3"/>
        <v>0</v>
      </c>
      <c r="F63" s="226" t="s">
        <v>20</v>
      </c>
      <c r="G63" s="226"/>
      <c r="H63" s="227"/>
      <c r="I63" s="228" t="s">
        <v>20</v>
      </c>
      <c r="J63" s="226"/>
      <c r="K63" s="227"/>
      <c r="L63" s="228" t="s">
        <v>20</v>
      </c>
      <c r="M63" s="226"/>
      <c r="N63" s="227"/>
      <c r="O63" s="228" t="s">
        <v>20</v>
      </c>
      <c r="P63" s="226"/>
      <c r="Q63" s="227"/>
      <c r="R63" s="228" t="s">
        <v>20</v>
      </c>
      <c r="S63" s="226"/>
      <c r="T63" s="227"/>
    </row>
    <row r="64" spans="1:21" x14ac:dyDescent="0.4">
      <c r="C64" s="45">
        <f>COUNTIF(D5:D55,"E")</f>
        <v>0</v>
      </c>
      <c r="D64" s="86">
        <f t="shared" si="3"/>
        <v>0</v>
      </c>
      <c r="E64" s="87">
        <f t="shared" si="3"/>
        <v>0</v>
      </c>
      <c r="F64" s="217" t="s">
        <v>0</v>
      </c>
      <c r="G64" s="218"/>
      <c r="H64" s="26">
        <f>COUNTIF(G5:G52,"*")</f>
        <v>0</v>
      </c>
      <c r="I64" s="219" t="s">
        <v>0</v>
      </c>
      <c r="J64" s="218"/>
      <c r="K64" s="26">
        <f>COUNTIF(J5:J52,"*")</f>
        <v>0</v>
      </c>
      <c r="L64" s="219" t="s">
        <v>0</v>
      </c>
      <c r="M64" s="218"/>
      <c r="N64" s="26">
        <f>COUNTIF(M5:M52,"*")</f>
        <v>1</v>
      </c>
      <c r="O64" s="219" t="s">
        <v>0</v>
      </c>
      <c r="P64" s="218"/>
      <c r="Q64" s="26">
        <f>COUNTIF(P5:P52,"*")</f>
        <v>0</v>
      </c>
      <c r="R64" s="219" t="s">
        <v>0</v>
      </c>
      <c r="S64" s="218"/>
      <c r="T64" s="26">
        <f>COUNTIF(S5:S52,"*")</f>
        <v>0</v>
      </c>
    </row>
    <row r="65" spans="3:20" ht="15.9" thickBot="1" x14ac:dyDescent="0.45">
      <c r="C65" s="43">
        <f>COUNTIF(D5:D56,"U")</f>
        <v>0</v>
      </c>
      <c r="D65" s="45">
        <f>COUNTIF(E5:E55,"E")</f>
        <v>0</v>
      </c>
      <c r="E65" s="44">
        <f>COUNTIF(F5:F55,"E")</f>
        <v>0</v>
      </c>
      <c r="F65" s="220" t="s">
        <v>1</v>
      </c>
      <c r="G65" s="221"/>
      <c r="H65" s="27">
        <f>COUNTIF(H5:H52,"*")</f>
        <v>0</v>
      </c>
      <c r="I65" s="222" t="s">
        <v>1</v>
      </c>
      <c r="J65" s="221"/>
      <c r="K65" s="27">
        <f>COUNTIF(K5:K52,"*")</f>
        <v>0</v>
      </c>
      <c r="L65" s="222" t="s">
        <v>1</v>
      </c>
      <c r="M65" s="221"/>
      <c r="N65" s="27">
        <f>COUNTIF(N5:N52,"*")</f>
        <v>0</v>
      </c>
      <c r="O65" s="222" t="s">
        <v>1</v>
      </c>
      <c r="P65" s="221"/>
      <c r="Q65" s="27">
        <f>COUNTIF(Q5:Q52,"*")</f>
        <v>0</v>
      </c>
      <c r="R65" s="222" t="s">
        <v>1</v>
      </c>
      <c r="S65" s="221"/>
      <c r="T65" s="27">
        <f>COUNTIF(T5:T52,"*")</f>
        <v>0</v>
      </c>
    </row>
    <row r="66" spans="3:20" ht="15.9" thickBot="1" x14ac:dyDescent="0.45">
      <c r="D66" s="43">
        <f>COUNTIF(E5:E56,"U")</f>
        <v>0</v>
      </c>
      <c r="E66" s="42">
        <f>COUNTIF(F5:F56,"U")</f>
        <v>0</v>
      </c>
      <c r="F66" s="212" t="s">
        <v>2</v>
      </c>
      <c r="G66" s="213"/>
      <c r="H66" s="28">
        <f>COUNTIF(I5:I52,"*")</f>
        <v>2</v>
      </c>
      <c r="I66" s="214" t="s">
        <v>2</v>
      </c>
      <c r="J66" s="213"/>
      <c r="K66" s="28">
        <f>COUNTIF(L5:L52,"*")</f>
        <v>0</v>
      </c>
      <c r="L66" s="214" t="s">
        <v>2</v>
      </c>
      <c r="M66" s="213"/>
      <c r="N66" s="28">
        <f>COUNTIF(O5:O52,"*")</f>
        <v>0</v>
      </c>
      <c r="O66" s="214" t="s">
        <v>2</v>
      </c>
      <c r="P66" s="213"/>
      <c r="Q66" s="28">
        <f>COUNTIF(R5:R52,"*")</f>
        <v>0</v>
      </c>
      <c r="R66" s="214" t="s">
        <v>2</v>
      </c>
      <c r="S66" s="213"/>
      <c r="T66" s="28">
        <f>COUNTIF(U5:U52,"*")</f>
        <v>0</v>
      </c>
    </row>
    <row r="67" spans="3:20" ht="15.9" thickBot="1" x14ac:dyDescent="0.45">
      <c r="E67" s="1"/>
      <c r="F67" s="215" t="s">
        <v>19</v>
      </c>
      <c r="G67" s="216"/>
      <c r="H67" s="29" t="str">
        <f>IF(H64&gt;=((H64+H65)*(2/3)),"PASS","FAIL")</f>
        <v>PASS</v>
      </c>
      <c r="I67" s="215" t="s">
        <v>19</v>
      </c>
      <c r="J67" s="216"/>
      <c r="K67" s="29" t="str">
        <f>IF(K64&gt;=((K64+K65)*(2/3)),"PASS","FAIL")</f>
        <v>PASS</v>
      </c>
      <c r="L67" s="215" t="s">
        <v>19</v>
      </c>
      <c r="M67" s="216"/>
      <c r="N67" s="29" t="str">
        <f>IF(N64&gt;=((N64+N65)*(2/3)),"PASS","FAIL")</f>
        <v>PASS</v>
      </c>
      <c r="O67" s="215" t="s">
        <v>19</v>
      </c>
      <c r="P67" s="216"/>
      <c r="Q67" s="29" t="str">
        <f>IF(Q64&gt;=((Q64+Q65)*(2/3)),"PASS","FAIL")</f>
        <v>PASS</v>
      </c>
      <c r="R67" s="215" t="s">
        <v>19</v>
      </c>
      <c r="S67" s="216"/>
      <c r="T67" s="29" t="str">
        <f>IF(T64&gt;=((T64+T65)*(2/3)),"PASS","FAIL")</f>
        <v>PASS</v>
      </c>
    </row>
    <row r="68" spans="3:20" x14ac:dyDescent="0.4">
      <c r="E68" s="1"/>
    </row>
  </sheetData>
  <mergeCells count="64">
    <mergeCell ref="F67:G67"/>
    <mergeCell ref="I67:J67"/>
    <mergeCell ref="L67:M67"/>
    <mergeCell ref="O67:P67"/>
    <mergeCell ref="R67:S67"/>
    <mergeCell ref="F65:G65"/>
    <mergeCell ref="I65:J65"/>
    <mergeCell ref="L65:M65"/>
    <mergeCell ref="O65:P65"/>
    <mergeCell ref="R65:S65"/>
    <mergeCell ref="F66:G66"/>
    <mergeCell ref="I66:J66"/>
    <mergeCell ref="L66:M66"/>
    <mergeCell ref="O66:P66"/>
    <mergeCell ref="R66:S66"/>
    <mergeCell ref="F63:H63"/>
    <mergeCell ref="I63:K63"/>
    <mergeCell ref="L63:N63"/>
    <mergeCell ref="O63:Q63"/>
    <mergeCell ref="R63:T63"/>
    <mergeCell ref="F64:G64"/>
    <mergeCell ref="I64:J64"/>
    <mergeCell ref="L64:M64"/>
    <mergeCell ref="O64:P64"/>
    <mergeCell ref="R64:S64"/>
    <mergeCell ref="F61:G61"/>
    <mergeCell ref="I61:J61"/>
    <mergeCell ref="L61:M61"/>
    <mergeCell ref="O61:P61"/>
    <mergeCell ref="R61:S61"/>
    <mergeCell ref="F62:H62"/>
    <mergeCell ref="I62:K62"/>
    <mergeCell ref="L62:N62"/>
    <mergeCell ref="O62:Q62"/>
    <mergeCell ref="R62:T62"/>
    <mergeCell ref="F59:G59"/>
    <mergeCell ref="I59:J59"/>
    <mergeCell ref="L59:M59"/>
    <mergeCell ref="O59:P59"/>
    <mergeCell ref="R59:S59"/>
    <mergeCell ref="F60:G60"/>
    <mergeCell ref="I60:J60"/>
    <mergeCell ref="L60:M60"/>
    <mergeCell ref="O60:P60"/>
    <mergeCell ref="R60:S60"/>
    <mergeCell ref="R57:T57"/>
    <mergeCell ref="F58:G58"/>
    <mergeCell ref="I58:J58"/>
    <mergeCell ref="L58:M58"/>
    <mergeCell ref="O58:P58"/>
    <mergeCell ref="R58:S58"/>
    <mergeCell ref="A4:B4"/>
    <mergeCell ref="F57:H57"/>
    <mergeCell ref="I57:K57"/>
    <mergeCell ref="L57:N57"/>
    <mergeCell ref="O57:Q57"/>
    <mergeCell ref="B1:L1"/>
    <mergeCell ref="C2:F3"/>
    <mergeCell ref="G2:U2"/>
    <mergeCell ref="G3:I3"/>
    <mergeCell ref="J3:L3"/>
    <mergeCell ref="M3:O3"/>
    <mergeCell ref="P3:R3"/>
    <mergeCell ref="S3:U3"/>
  </mergeCells>
  <conditionalFormatting sqref="I5">
    <cfRule type="expression" dxfId="4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68"/>
  <sheetViews>
    <sheetView topLeftCell="A39" zoomScale="75" zoomScaleNormal="150" zoomScalePageLayoutView="150" workbookViewId="0">
      <selection activeCell="A3" sqref="A3"/>
    </sheetView>
  </sheetViews>
  <sheetFormatPr defaultColWidth="8.84375" defaultRowHeight="15.45" x14ac:dyDescent="0.4"/>
  <cols>
    <col min="1" max="1" width="27.15234375" style="1" customWidth="1"/>
    <col min="2" max="2" width="10.4609375" style="4" customWidth="1"/>
    <col min="3" max="5" width="6.69140625" style="4" customWidth="1"/>
    <col min="6" max="8" width="6.69140625" style="1" customWidth="1"/>
    <col min="9" max="9" width="7.84375" style="1" customWidth="1"/>
    <col min="10" max="11" width="6.69140625" style="1" customWidth="1"/>
    <col min="12" max="12" width="7.84375" style="1" customWidth="1"/>
    <col min="13" max="14" width="6.69140625" style="1" customWidth="1"/>
    <col min="15" max="15" width="7.84375" style="1" customWidth="1"/>
    <col min="16" max="17" width="6.69140625" style="1" customWidth="1"/>
    <col min="18" max="18" width="7.84375" style="1" customWidth="1"/>
    <col min="19" max="20" width="6.69140625" style="1" customWidth="1"/>
    <col min="21" max="21" width="7.84375" style="1" customWidth="1"/>
    <col min="22" max="22" width="8.84375" style="1"/>
    <col min="23" max="23" width="14.15234375" style="1" bestFit="1" customWidth="1"/>
    <col min="24" max="24" width="13.69140625" style="1" customWidth="1"/>
    <col min="25" max="16384" width="8.84375" style="1"/>
  </cols>
  <sheetData>
    <row r="1" spans="1:24" ht="22.75" thickBot="1" x14ac:dyDescent="0.55000000000000004"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1:24" ht="32.049999999999997" customHeight="1" thickBot="1" x14ac:dyDescent="0.5"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  <c r="W2" s="65" t="s">
        <v>73</v>
      </c>
      <c r="X2" s="66">
        <v>42858</v>
      </c>
    </row>
    <row r="3" spans="1:24" ht="15.9" thickBot="1" x14ac:dyDescent="0.45">
      <c r="B3" s="2"/>
      <c r="C3" s="233"/>
      <c r="D3" s="234"/>
      <c r="E3" s="234"/>
      <c r="F3" s="235"/>
      <c r="G3" s="239" t="s">
        <v>167</v>
      </c>
      <c r="H3" s="239"/>
      <c r="I3" s="239"/>
      <c r="J3" s="239" t="s">
        <v>168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3" t="s">
        <v>70</v>
      </c>
      <c r="X3" s="80"/>
    </row>
    <row r="4" spans="1:24" s="3" customFormat="1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93" t="s">
        <v>0</v>
      </c>
      <c r="H4" s="94" t="s">
        <v>1</v>
      </c>
      <c r="I4" s="20" t="s">
        <v>2</v>
      </c>
      <c r="J4" s="93" t="s">
        <v>0</v>
      </c>
      <c r="K4" s="94" t="s">
        <v>1</v>
      </c>
      <c r="L4" s="20" t="s">
        <v>2</v>
      </c>
      <c r="M4" s="93" t="s">
        <v>0</v>
      </c>
      <c r="N4" s="94" t="s">
        <v>1</v>
      </c>
      <c r="O4" s="95" t="s">
        <v>2</v>
      </c>
      <c r="P4" s="21" t="s">
        <v>0</v>
      </c>
      <c r="Q4" s="94" t="s">
        <v>1</v>
      </c>
      <c r="R4" s="20" t="s">
        <v>2</v>
      </c>
      <c r="S4" s="93" t="s">
        <v>0</v>
      </c>
      <c r="T4" s="94" t="s">
        <v>1</v>
      </c>
      <c r="U4" s="95" t="s">
        <v>2</v>
      </c>
      <c r="W4" s="3" t="s">
        <v>71</v>
      </c>
      <c r="X4" s="80"/>
    </row>
    <row r="5" spans="1:24" x14ac:dyDescent="0.4">
      <c r="A5" s="73" t="s">
        <v>103</v>
      </c>
      <c r="B5" s="74" t="s">
        <v>104</v>
      </c>
      <c r="C5" s="68" t="s">
        <v>74</v>
      </c>
      <c r="D5" s="68"/>
      <c r="E5" s="57"/>
      <c r="F5" s="19"/>
      <c r="G5" s="17"/>
      <c r="H5" s="18" t="s">
        <v>181</v>
      </c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  <c r="W5" s="3" t="s">
        <v>72</v>
      </c>
      <c r="X5" s="80"/>
    </row>
    <row r="6" spans="1:24" x14ac:dyDescent="0.4">
      <c r="A6" s="71" t="s">
        <v>146</v>
      </c>
      <c r="B6" s="72" t="s">
        <v>147</v>
      </c>
      <c r="C6" s="69" t="s">
        <v>74</v>
      </c>
      <c r="D6" s="69"/>
      <c r="E6" s="6"/>
      <c r="F6" s="7"/>
      <c r="G6" s="8"/>
      <c r="H6" s="9" t="s">
        <v>181</v>
      </c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  <c r="W6" s="3" t="s">
        <v>69</v>
      </c>
      <c r="X6" s="85"/>
    </row>
    <row r="7" spans="1:24" x14ac:dyDescent="0.4">
      <c r="A7" s="71" t="s">
        <v>178</v>
      </c>
      <c r="B7" s="72" t="s">
        <v>179</v>
      </c>
      <c r="C7" s="69" t="s">
        <v>74</v>
      </c>
      <c r="D7" s="69"/>
      <c r="E7" s="6"/>
      <c r="F7" s="7"/>
      <c r="G7" s="8" t="s">
        <v>182</v>
      </c>
      <c r="H7" s="9"/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x14ac:dyDescent="0.4">
      <c r="A8" s="71" t="s">
        <v>134</v>
      </c>
      <c r="B8" s="72" t="s">
        <v>108</v>
      </c>
      <c r="C8" s="10" t="s">
        <v>74</v>
      </c>
      <c r="D8" s="10"/>
      <c r="E8" s="9"/>
      <c r="F8" s="7"/>
      <c r="G8" s="8"/>
      <c r="H8" s="9"/>
      <c r="I8" s="16" t="s">
        <v>183</v>
      </c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x14ac:dyDescent="0.4">
      <c r="A9" s="71" t="s">
        <v>155</v>
      </c>
      <c r="B9" s="72" t="s">
        <v>92</v>
      </c>
      <c r="C9" s="69" t="s">
        <v>76</v>
      </c>
      <c r="D9" s="69"/>
      <c r="E9" s="6"/>
      <c r="F9" s="7"/>
      <c r="G9" s="8"/>
      <c r="H9" s="9"/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4" x14ac:dyDescent="0.4">
      <c r="A10" s="71" t="s">
        <v>93</v>
      </c>
      <c r="B10" s="72" t="s">
        <v>94</v>
      </c>
      <c r="C10" s="69" t="s">
        <v>74</v>
      </c>
      <c r="D10" s="69"/>
      <c r="E10" s="6"/>
      <c r="F10" s="7"/>
      <c r="G10" s="8" t="s">
        <v>182</v>
      </c>
      <c r="H10" s="9"/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x14ac:dyDescent="0.4">
      <c r="A11" s="71" t="s">
        <v>107</v>
      </c>
      <c r="B11" s="72" t="s">
        <v>164</v>
      </c>
      <c r="C11" s="69" t="s">
        <v>74</v>
      </c>
      <c r="D11" s="69"/>
      <c r="E11" s="6"/>
      <c r="F11" s="7"/>
      <c r="G11" s="8" t="s">
        <v>182</v>
      </c>
      <c r="H11" s="9"/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x14ac:dyDescent="0.4">
      <c r="A12" s="71" t="s">
        <v>148</v>
      </c>
      <c r="B12" s="72" t="s">
        <v>149</v>
      </c>
      <c r="C12" s="69" t="s">
        <v>74</v>
      </c>
      <c r="D12" s="69"/>
      <c r="E12" s="6"/>
      <c r="F12" s="7"/>
      <c r="G12" s="8"/>
      <c r="H12" s="9" t="s">
        <v>181</v>
      </c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x14ac:dyDescent="0.4">
      <c r="A13" s="71" t="s">
        <v>158</v>
      </c>
      <c r="B13" s="72" t="s">
        <v>159</v>
      </c>
      <c r="C13" s="69" t="s">
        <v>74</v>
      </c>
      <c r="D13" s="69"/>
      <c r="E13" s="6"/>
      <c r="F13" s="7"/>
      <c r="G13" s="8"/>
      <c r="H13" s="9" t="s">
        <v>181</v>
      </c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x14ac:dyDescent="0.4">
      <c r="A14" s="71" t="s">
        <v>128</v>
      </c>
      <c r="B14" s="72" t="s">
        <v>129</v>
      </c>
      <c r="C14" s="69" t="s">
        <v>76</v>
      </c>
      <c r="D14" s="69"/>
      <c r="E14" s="6"/>
      <c r="F14" s="7"/>
      <c r="G14" s="8"/>
      <c r="H14" s="9"/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x14ac:dyDescent="0.4">
      <c r="A15" s="71" t="s">
        <v>111</v>
      </c>
      <c r="B15" s="72" t="s">
        <v>177</v>
      </c>
      <c r="C15" s="69" t="s">
        <v>74</v>
      </c>
      <c r="D15" s="69"/>
      <c r="E15" s="6"/>
      <c r="F15" s="7"/>
      <c r="G15" s="8" t="s">
        <v>182</v>
      </c>
      <c r="H15" s="9"/>
      <c r="I15" s="16"/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x14ac:dyDescent="0.4">
      <c r="A16" s="71" t="s">
        <v>101</v>
      </c>
      <c r="B16" s="72" t="s">
        <v>102</v>
      </c>
      <c r="C16" s="69" t="s">
        <v>74</v>
      </c>
      <c r="D16" s="69"/>
      <c r="E16" s="6"/>
      <c r="F16" s="7"/>
      <c r="G16" s="8" t="s">
        <v>182</v>
      </c>
      <c r="H16" s="9"/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x14ac:dyDescent="0.4">
      <c r="A17" s="71" t="s">
        <v>86</v>
      </c>
      <c r="B17" s="72" t="s">
        <v>78</v>
      </c>
      <c r="C17" s="69" t="s">
        <v>74</v>
      </c>
      <c r="D17" s="69"/>
      <c r="E17" s="6"/>
      <c r="F17" s="7"/>
      <c r="G17" s="8" t="s">
        <v>182</v>
      </c>
      <c r="H17" s="9"/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x14ac:dyDescent="0.4">
      <c r="A18" s="71" t="s">
        <v>123</v>
      </c>
      <c r="B18" s="72" t="s">
        <v>124</v>
      </c>
      <c r="C18" s="69" t="s">
        <v>74</v>
      </c>
      <c r="D18" s="69"/>
      <c r="E18" s="6"/>
      <c r="F18" s="7"/>
      <c r="G18" s="8"/>
      <c r="H18" s="9" t="s">
        <v>181</v>
      </c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x14ac:dyDescent="0.4">
      <c r="A19" s="71" t="s">
        <v>117</v>
      </c>
      <c r="B19" s="72" t="s">
        <v>118</v>
      </c>
      <c r="C19" s="10" t="s">
        <v>74</v>
      </c>
      <c r="D19" s="10"/>
      <c r="E19" s="9"/>
      <c r="F19" s="7"/>
      <c r="G19" s="8" t="s">
        <v>182</v>
      </c>
      <c r="H19" s="9"/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x14ac:dyDescent="0.4">
      <c r="A20" s="71" t="s">
        <v>82</v>
      </c>
      <c r="B20" s="72" t="s">
        <v>95</v>
      </c>
      <c r="C20" s="10" t="s">
        <v>74</v>
      </c>
      <c r="D20" s="10"/>
      <c r="E20" s="9"/>
      <c r="F20" s="7"/>
      <c r="G20" s="8"/>
      <c r="H20" s="9" t="s">
        <v>181</v>
      </c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x14ac:dyDescent="0.4">
      <c r="A21" s="71" t="s">
        <v>153</v>
      </c>
      <c r="B21" s="72" t="s">
        <v>154</v>
      </c>
      <c r="C21" s="69" t="s">
        <v>74</v>
      </c>
      <c r="D21" s="69"/>
      <c r="E21" s="6"/>
      <c r="F21" s="7"/>
      <c r="G21" s="8" t="s">
        <v>182</v>
      </c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x14ac:dyDescent="0.4">
      <c r="A22" s="71" t="s">
        <v>160</v>
      </c>
      <c r="B22" s="72" t="s">
        <v>161</v>
      </c>
      <c r="C22" s="69" t="s">
        <v>74</v>
      </c>
      <c r="D22" s="69"/>
      <c r="E22" s="6"/>
      <c r="F22" s="7"/>
      <c r="G22" s="8" t="s">
        <v>182</v>
      </c>
      <c r="H22" s="9"/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x14ac:dyDescent="0.4">
      <c r="A23" s="71" t="s">
        <v>132</v>
      </c>
      <c r="B23" s="72" t="s">
        <v>133</v>
      </c>
      <c r="C23" s="69" t="s">
        <v>74</v>
      </c>
      <c r="D23" s="69"/>
      <c r="E23" s="6"/>
      <c r="F23" s="7"/>
      <c r="G23" s="8"/>
      <c r="H23" s="9" t="s">
        <v>181</v>
      </c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x14ac:dyDescent="0.4">
      <c r="A24" s="71" t="s">
        <v>109</v>
      </c>
      <c r="B24" s="72" t="s">
        <v>110</v>
      </c>
      <c r="C24" s="10" t="s">
        <v>74</v>
      </c>
      <c r="D24" s="10"/>
      <c r="E24" s="9"/>
      <c r="F24" s="7"/>
      <c r="G24" s="8"/>
      <c r="H24" s="9"/>
      <c r="I24" s="16" t="s">
        <v>183</v>
      </c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x14ac:dyDescent="0.4">
      <c r="A25" s="71" t="s">
        <v>120</v>
      </c>
      <c r="B25" s="72" t="s">
        <v>80</v>
      </c>
      <c r="C25" s="10" t="s">
        <v>76</v>
      </c>
      <c r="D25" s="10"/>
      <c r="E25" s="9"/>
      <c r="F25" s="7"/>
      <c r="G25" s="8" t="s">
        <v>182</v>
      </c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x14ac:dyDescent="0.4">
      <c r="A26" s="71" t="s">
        <v>113</v>
      </c>
      <c r="B26" s="72" t="s">
        <v>114</v>
      </c>
      <c r="C26" s="69" t="s">
        <v>74</v>
      </c>
      <c r="D26" s="69"/>
      <c r="E26" s="6"/>
      <c r="F26" s="7"/>
      <c r="G26" s="8"/>
      <c r="H26" s="9" t="s">
        <v>181</v>
      </c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x14ac:dyDescent="0.4">
      <c r="A27" s="71" t="s">
        <v>96</v>
      </c>
      <c r="B27" s="72" t="s">
        <v>97</v>
      </c>
      <c r="C27" s="69" t="s">
        <v>74</v>
      </c>
      <c r="D27" s="69"/>
      <c r="E27" s="6"/>
      <c r="F27" s="7"/>
      <c r="G27" s="8" t="s">
        <v>182</v>
      </c>
      <c r="H27" s="9"/>
      <c r="I27" s="16"/>
      <c r="J27" s="8"/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x14ac:dyDescent="0.4">
      <c r="A28" s="71" t="s">
        <v>140</v>
      </c>
      <c r="B28" s="72" t="s">
        <v>141</v>
      </c>
      <c r="C28" s="69" t="s">
        <v>74</v>
      </c>
      <c r="D28" s="69"/>
      <c r="E28" s="6"/>
      <c r="F28" s="7"/>
      <c r="G28" s="8" t="s">
        <v>182</v>
      </c>
      <c r="H28" s="9"/>
      <c r="I28" s="16"/>
      <c r="J28" s="8"/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x14ac:dyDescent="0.4">
      <c r="A29" s="71" t="s">
        <v>90</v>
      </c>
      <c r="B29" s="72" t="s">
        <v>81</v>
      </c>
      <c r="C29" s="10" t="s">
        <v>76</v>
      </c>
      <c r="D29" s="10"/>
      <c r="E29" s="9"/>
      <c r="F29" s="7"/>
      <c r="G29" s="8"/>
      <c r="H29" s="9"/>
      <c r="I29" s="16"/>
      <c r="J29" s="8"/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x14ac:dyDescent="0.4">
      <c r="A30" s="71" t="s">
        <v>83</v>
      </c>
      <c r="B30" s="72" t="s">
        <v>77</v>
      </c>
      <c r="C30" s="69" t="s">
        <v>74</v>
      </c>
      <c r="D30" s="69"/>
      <c r="E30" s="6"/>
      <c r="F30" s="7"/>
      <c r="G30" s="8" t="s">
        <v>182</v>
      </c>
      <c r="H30" s="9"/>
      <c r="I30" s="16"/>
      <c r="J30" s="8"/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x14ac:dyDescent="0.4">
      <c r="A31" s="71" t="s">
        <v>137</v>
      </c>
      <c r="B31" s="72" t="s">
        <v>138</v>
      </c>
      <c r="C31" s="10" t="s">
        <v>74</v>
      </c>
      <c r="D31" s="10"/>
      <c r="E31" s="9"/>
      <c r="F31" s="7"/>
      <c r="G31" s="8" t="s">
        <v>182</v>
      </c>
      <c r="H31" s="9"/>
      <c r="I31" s="16"/>
      <c r="J31" s="8"/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x14ac:dyDescent="0.4">
      <c r="A32" s="71" t="s">
        <v>105</v>
      </c>
      <c r="B32" s="72" t="s">
        <v>106</v>
      </c>
      <c r="C32" s="75" t="s">
        <v>74</v>
      </c>
      <c r="D32" s="75"/>
      <c r="E32" s="76"/>
      <c r="F32" s="77"/>
      <c r="G32" s="75"/>
      <c r="H32" s="76" t="s">
        <v>181</v>
      </c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x14ac:dyDescent="0.4">
      <c r="A33" s="71" t="s">
        <v>156</v>
      </c>
      <c r="B33" s="72" t="s">
        <v>84</v>
      </c>
      <c r="C33" s="75" t="s">
        <v>74</v>
      </c>
      <c r="D33" s="75"/>
      <c r="E33" s="76"/>
      <c r="F33" s="77"/>
      <c r="G33" s="75"/>
      <c r="H33" s="76" t="s">
        <v>181</v>
      </c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x14ac:dyDescent="0.4">
      <c r="A34" s="71" t="s">
        <v>126</v>
      </c>
      <c r="B34" s="72" t="s">
        <v>127</v>
      </c>
      <c r="C34" s="75" t="s">
        <v>74</v>
      </c>
      <c r="D34" s="75"/>
      <c r="E34" s="76"/>
      <c r="F34" s="77"/>
      <c r="G34" s="75" t="s">
        <v>182</v>
      </c>
      <c r="H34" s="76"/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x14ac:dyDescent="0.4">
      <c r="A35" s="71" t="s">
        <v>142</v>
      </c>
      <c r="B35" s="72" t="s">
        <v>143</v>
      </c>
      <c r="C35" s="75" t="s">
        <v>74</v>
      </c>
      <c r="D35" s="75"/>
      <c r="E35" s="76"/>
      <c r="F35" s="77"/>
      <c r="G35" s="75" t="s">
        <v>182</v>
      </c>
      <c r="H35" s="76"/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x14ac:dyDescent="0.4">
      <c r="A36" s="71" t="s">
        <v>130</v>
      </c>
      <c r="B36" s="72" t="s">
        <v>131</v>
      </c>
      <c r="C36" s="75" t="s">
        <v>74</v>
      </c>
      <c r="D36" s="75"/>
      <c r="E36" s="76"/>
      <c r="F36" s="77"/>
      <c r="G36" s="75"/>
      <c r="H36" s="76" t="s">
        <v>181</v>
      </c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x14ac:dyDescent="0.4">
      <c r="A37" s="71" t="s">
        <v>125</v>
      </c>
      <c r="B37" s="72" t="s">
        <v>98</v>
      </c>
      <c r="C37" s="75" t="s">
        <v>74</v>
      </c>
      <c r="D37" s="75"/>
      <c r="E37" s="76"/>
      <c r="F37" s="77"/>
      <c r="G37" s="75"/>
      <c r="H37" s="76" t="s">
        <v>181</v>
      </c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x14ac:dyDescent="0.4">
      <c r="A38" s="71" t="s">
        <v>162</v>
      </c>
      <c r="B38" s="72" t="s">
        <v>163</v>
      </c>
      <c r="C38" s="75" t="s">
        <v>74</v>
      </c>
      <c r="D38" s="75"/>
      <c r="E38" s="76"/>
      <c r="F38" s="77"/>
      <c r="G38" s="75" t="s">
        <v>182</v>
      </c>
      <c r="H38" s="76"/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x14ac:dyDescent="0.4">
      <c r="A39" s="71" t="s">
        <v>175</v>
      </c>
      <c r="B39" s="72" t="s">
        <v>176</v>
      </c>
      <c r="C39" s="75" t="s">
        <v>74</v>
      </c>
      <c r="D39" s="75"/>
      <c r="E39" s="76"/>
      <c r="F39" s="77"/>
      <c r="G39" s="75"/>
      <c r="H39" s="76" t="s">
        <v>181</v>
      </c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x14ac:dyDescent="0.4">
      <c r="A40" s="71" t="s">
        <v>166</v>
      </c>
      <c r="B40" s="72" t="s">
        <v>87</v>
      </c>
      <c r="C40" s="75" t="s">
        <v>74</v>
      </c>
      <c r="D40" s="75"/>
      <c r="E40" s="76"/>
      <c r="F40" s="77"/>
      <c r="G40" s="75" t="s">
        <v>182</v>
      </c>
      <c r="H40" s="76"/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x14ac:dyDescent="0.4">
      <c r="A41" s="71" t="s">
        <v>150</v>
      </c>
      <c r="B41" s="72" t="s">
        <v>118</v>
      </c>
      <c r="C41" s="75" t="s">
        <v>76</v>
      </c>
      <c r="D41" s="75"/>
      <c r="E41" s="76"/>
      <c r="F41" s="77"/>
      <c r="G41" s="75"/>
      <c r="H41" s="76"/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x14ac:dyDescent="0.4">
      <c r="A42" s="71" t="s">
        <v>157</v>
      </c>
      <c r="B42" s="72" t="s">
        <v>79</v>
      </c>
      <c r="C42" s="75" t="s">
        <v>76</v>
      </c>
      <c r="D42" s="75"/>
      <c r="E42" s="76"/>
      <c r="F42" s="77"/>
      <c r="G42" s="75"/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x14ac:dyDescent="0.4">
      <c r="A43" s="71" t="s">
        <v>121</v>
      </c>
      <c r="B43" s="72" t="s">
        <v>122</v>
      </c>
      <c r="C43" s="81" t="s">
        <v>74</v>
      </c>
      <c r="D43" s="81"/>
      <c r="E43" s="82"/>
      <c r="F43" s="77"/>
      <c r="G43" s="75" t="s">
        <v>182</v>
      </c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x14ac:dyDescent="0.4">
      <c r="A44" s="71" t="s">
        <v>85</v>
      </c>
      <c r="B44" s="72" t="s">
        <v>91</v>
      </c>
      <c r="C44" s="75" t="s">
        <v>74</v>
      </c>
      <c r="D44" s="75"/>
      <c r="E44" s="76"/>
      <c r="F44" s="77"/>
      <c r="G44" s="75"/>
      <c r="H44" s="76" t="s">
        <v>181</v>
      </c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x14ac:dyDescent="0.4">
      <c r="A45" s="71" t="s">
        <v>144</v>
      </c>
      <c r="B45" s="72" t="s">
        <v>145</v>
      </c>
      <c r="C45" s="75" t="s">
        <v>76</v>
      </c>
      <c r="D45" s="75"/>
      <c r="E45" s="76"/>
      <c r="F45" s="77"/>
      <c r="G45" s="75"/>
      <c r="H45" s="76"/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x14ac:dyDescent="0.4">
      <c r="A46" s="71" t="s">
        <v>151</v>
      </c>
      <c r="B46" s="72" t="s">
        <v>152</v>
      </c>
      <c r="C46" s="75" t="s">
        <v>74</v>
      </c>
      <c r="D46" s="75"/>
      <c r="E46" s="76"/>
      <c r="F46" s="77"/>
      <c r="G46" s="75" t="s">
        <v>182</v>
      </c>
      <c r="H46" s="76"/>
      <c r="I46" s="79"/>
      <c r="J46" s="78"/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x14ac:dyDescent="0.4">
      <c r="A47" s="71" t="s">
        <v>99</v>
      </c>
      <c r="B47" s="72" t="s">
        <v>100</v>
      </c>
      <c r="C47" s="75" t="s">
        <v>74</v>
      </c>
      <c r="D47" s="75"/>
      <c r="E47" s="76"/>
      <c r="F47" s="77"/>
      <c r="G47" s="75"/>
      <c r="H47" s="76" t="s">
        <v>181</v>
      </c>
      <c r="I47" s="79"/>
      <c r="J47" s="78"/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x14ac:dyDescent="0.4">
      <c r="A48" s="71" t="s">
        <v>115</v>
      </c>
      <c r="B48" s="72" t="s">
        <v>116</v>
      </c>
      <c r="C48" s="75" t="s">
        <v>76</v>
      </c>
      <c r="D48" s="75"/>
      <c r="E48" s="76"/>
      <c r="F48" s="77"/>
      <c r="G48" s="75"/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x14ac:dyDescent="0.4">
      <c r="A49" s="71" t="s">
        <v>135</v>
      </c>
      <c r="B49" s="72" t="s">
        <v>136</v>
      </c>
      <c r="C49" s="75" t="s">
        <v>74</v>
      </c>
      <c r="D49" s="75"/>
      <c r="E49" s="76"/>
      <c r="F49" s="77"/>
      <c r="G49" s="75" t="s">
        <v>182</v>
      </c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x14ac:dyDescent="0.4">
      <c r="A50" s="71" t="s">
        <v>139</v>
      </c>
      <c r="B50" s="72" t="s">
        <v>171</v>
      </c>
      <c r="C50" s="75" t="s">
        <v>74</v>
      </c>
      <c r="D50" s="75"/>
      <c r="E50" s="76"/>
      <c r="F50" s="77"/>
      <c r="G50" s="75" t="s">
        <v>182</v>
      </c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x14ac:dyDescent="0.4">
      <c r="A51" s="71" t="s">
        <v>172</v>
      </c>
      <c r="B51" s="72" t="s">
        <v>89</v>
      </c>
      <c r="C51" s="81" t="s">
        <v>74</v>
      </c>
      <c r="D51" s="81"/>
      <c r="E51" s="82"/>
      <c r="F51" s="77"/>
      <c r="G51" s="75" t="s">
        <v>182</v>
      </c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15.9" thickBot="1" x14ac:dyDescent="0.45">
      <c r="A52" s="71" t="s">
        <v>170</v>
      </c>
      <c r="B52" s="72" t="s">
        <v>88</v>
      </c>
      <c r="C52" s="64" t="s">
        <v>74</v>
      </c>
      <c r="D52" s="64"/>
      <c r="E52" s="61"/>
      <c r="F52" s="62"/>
      <c r="G52" s="64"/>
      <c r="H52" s="61" t="s">
        <v>181</v>
      </c>
      <c r="I52" s="63"/>
      <c r="J52" s="60"/>
      <c r="K52" s="61"/>
      <c r="L52" s="62"/>
      <c r="M52" s="64"/>
      <c r="N52" s="61"/>
      <c r="O52" s="63"/>
      <c r="P52" s="60"/>
      <c r="Q52" s="61"/>
      <c r="R52" s="62"/>
      <c r="S52" s="64"/>
      <c r="T52" s="61"/>
      <c r="U52" s="62"/>
    </row>
    <row r="53" spans="1:21" x14ac:dyDescent="0.4">
      <c r="A53" s="70"/>
      <c r="B53" s="53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</row>
    <row r="54" spans="1:21" x14ac:dyDescent="0.4">
      <c r="A54" s="53"/>
      <c r="B54" s="84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</row>
    <row r="55" spans="1:21" ht="15.9" thickBot="1" x14ac:dyDescent="0.45">
      <c r="A55" s="53"/>
      <c r="B55" s="84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1:21" ht="15.9" thickBot="1" x14ac:dyDescent="0.45">
      <c r="A56" s="47" t="s">
        <v>64</v>
      </c>
      <c r="B56" s="48">
        <f>COUNTIF(A5:A52,"*")</f>
        <v>48</v>
      </c>
      <c r="C56" s="48">
        <f>COUNTIF(A5:A52,"*")</f>
        <v>48</v>
      </c>
      <c r="D56" s="48">
        <f>COUNTIF(D5:D52,"P")</f>
        <v>0</v>
      </c>
      <c r="E56" s="1"/>
    </row>
    <row r="57" spans="1:21" ht="15.9" thickBot="1" x14ac:dyDescent="0.45">
      <c r="A57" s="242" t="s">
        <v>17</v>
      </c>
      <c r="B57" s="243"/>
      <c r="C57" s="243"/>
      <c r="D57" s="243"/>
      <c r="E57" s="244"/>
      <c r="F57" s="228" t="s">
        <v>18</v>
      </c>
      <c r="G57" s="226"/>
      <c r="H57" s="227"/>
      <c r="I57" s="228" t="s">
        <v>22</v>
      </c>
      <c r="J57" s="226"/>
      <c r="K57" s="227"/>
      <c r="L57" s="228" t="s">
        <v>23</v>
      </c>
      <c r="M57" s="226"/>
      <c r="N57" s="227"/>
      <c r="O57" s="228" t="s">
        <v>24</v>
      </c>
      <c r="P57" s="226"/>
      <c r="Q57" s="227"/>
      <c r="R57" s="228" t="s">
        <v>25</v>
      </c>
      <c r="S57" s="226"/>
      <c r="T57" s="227"/>
    </row>
    <row r="58" spans="1:21" ht="19.75" x14ac:dyDescent="0.4">
      <c r="A58" s="49" t="s">
        <v>16</v>
      </c>
      <c r="B58" s="50">
        <f>COUNTIF(C5:C52,"P")</f>
        <v>40</v>
      </c>
      <c r="C58" s="50">
        <f>COUNTIF(D5:D52,"P")</f>
        <v>0</v>
      </c>
      <c r="D58" s="50">
        <f>COUNTIF(E5:E52,"*")</f>
        <v>0</v>
      </c>
      <c r="E58" s="51">
        <f>COUNTIF(F5:F52,"*")</f>
        <v>0</v>
      </c>
      <c r="F58" s="217" t="s">
        <v>0</v>
      </c>
      <c r="G58" s="218"/>
      <c r="H58" s="26">
        <f>COUNTIF(G5:G52,"*")</f>
        <v>23</v>
      </c>
      <c r="I58" s="219" t="s">
        <v>0</v>
      </c>
      <c r="J58" s="218"/>
      <c r="K58" s="26">
        <f>COUNTIF(J5:J52,"*")</f>
        <v>0</v>
      </c>
      <c r="L58" s="219" t="s">
        <v>0</v>
      </c>
      <c r="M58" s="218"/>
      <c r="N58" s="26">
        <f>COUNTIF(M5:M52,"*")</f>
        <v>1</v>
      </c>
      <c r="O58" s="219" t="s">
        <v>0</v>
      </c>
      <c r="P58" s="218"/>
      <c r="Q58" s="26">
        <f>COUNTIF(P5:P52,"*")</f>
        <v>0</v>
      </c>
      <c r="R58" s="219" t="s">
        <v>0</v>
      </c>
      <c r="S58" s="218"/>
      <c r="T58" s="26">
        <f>COUNTIF(S5:S52,"*")</f>
        <v>0</v>
      </c>
    </row>
    <row r="59" spans="1:21" ht="19.75" x14ac:dyDescent="0.4">
      <c r="A59" s="22" t="s">
        <v>13</v>
      </c>
      <c r="B59" s="24">
        <f>ROUNDUP(B56*(1/2),0)</f>
        <v>24</v>
      </c>
      <c r="C59" s="24">
        <f>ROUNDUP(B56*(1/2),0)</f>
        <v>24</v>
      </c>
      <c r="D59" s="24">
        <f t="shared" ref="D59:E59" si="0">ROUNDUP(D58*(1/3),0)</f>
        <v>0</v>
      </c>
      <c r="E59" s="38">
        <f t="shared" si="0"/>
        <v>0</v>
      </c>
      <c r="F59" s="220" t="s">
        <v>1</v>
      </c>
      <c r="G59" s="221"/>
      <c r="H59" s="27">
        <f>COUNTIF(H5:H52,"*")</f>
        <v>16</v>
      </c>
      <c r="I59" s="222" t="s">
        <v>1</v>
      </c>
      <c r="J59" s="221"/>
      <c r="K59" s="27">
        <f>COUNTIF(K5:K52,"*")</f>
        <v>0</v>
      </c>
      <c r="L59" s="222" t="s">
        <v>1</v>
      </c>
      <c r="M59" s="221"/>
      <c r="N59" s="27">
        <f>COUNTIF(N5:N52,"*")</f>
        <v>0</v>
      </c>
      <c r="O59" s="222" t="s">
        <v>1</v>
      </c>
      <c r="P59" s="221"/>
      <c r="Q59" s="27">
        <f>COUNTIF(Q5:Q52,"*")</f>
        <v>0</v>
      </c>
      <c r="R59" s="222" t="s">
        <v>1</v>
      </c>
      <c r="S59" s="221"/>
      <c r="T59" s="27">
        <f>COUNTIF(T5:T52,"*")</f>
        <v>0</v>
      </c>
    </row>
    <row r="60" spans="1:21" ht="20.149999999999999" thickBot="1" x14ac:dyDescent="0.45">
      <c r="A60" s="22" t="s">
        <v>14</v>
      </c>
      <c r="B60" s="24">
        <f>ROUNDDOWN(B58/2,0)+1</f>
        <v>21</v>
      </c>
      <c r="C60" s="24">
        <f>ROUNDDOWN(C58/2,0)+1</f>
        <v>1</v>
      </c>
      <c r="D60" s="24">
        <f>ROUNDDOWN(D58/2,0)+1</f>
        <v>1</v>
      </c>
      <c r="E60" s="38">
        <f t="shared" ref="E60" si="1">ROUNDDOWN(E58/2,0)+1</f>
        <v>1</v>
      </c>
      <c r="F60" s="212" t="s">
        <v>2</v>
      </c>
      <c r="G60" s="213"/>
      <c r="H60" s="28">
        <f>COUNTIF(I5:I52,"*")</f>
        <v>2</v>
      </c>
      <c r="I60" s="214" t="s">
        <v>2</v>
      </c>
      <c r="J60" s="213"/>
      <c r="K60" s="28">
        <f>COUNTIF(L5:L52,"*")</f>
        <v>0</v>
      </c>
      <c r="L60" s="214" t="s">
        <v>2</v>
      </c>
      <c r="M60" s="213"/>
      <c r="N60" s="28">
        <f>COUNTIF(O5:O52,"*")</f>
        <v>0</v>
      </c>
      <c r="O60" s="214" t="s">
        <v>2</v>
      </c>
      <c r="P60" s="213"/>
      <c r="Q60" s="28">
        <f>COUNTIF(R5:R52,"*")</f>
        <v>0</v>
      </c>
      <c r="R60" s="214" t="s">
        <v>2</v>
      </c>
      <c r="S60" s="213"/>
      <c r="T60" s="28">
        <f>COUNTIF(U5:U52,"*")</f>
        <v>0</v>
      </c>
    </row>
    <row r="61" spans="1:21" ht="20.149999999999999" thickBot="1" x14ac:dyDescent="0.45">
      <c r="A61" s="35" t="s">
        <v>15</v>
      </c>
      <c r="B61" s="36">
        <f>ROUNDUP(B58*2/3,0)</f>
        <v>27</v>
      </c>
      <c r="C61" s="36">
        <f t="shared" ref="C61:E61" si="2">ROUNDUP(C58*2/3,0)</f>
        <v>0</v>
      </c>
      <c r="D61" s="36">
        <f t="shared" si="2"/>
        <v>0</v>
      </c>
      <c r="E61" s="83">
        <f t="shared" si="2"/>
        <v>0</v>
      </c>
      <c r="F61" s="215" t="s">
        <v>19</v>
      </c>
      <c r="G61" s="216"/>
      <c r="H61" s="29" t="str">
        <f>IF(H58&gt;H59,"PASS","FAIL")</f>
        <v>PASS</v>
      </c>
      <c r="I61" s="215" t="s">
        <v>19</v>
      </c>
      <c r="J61" s="216"/>
      <c r="K61" s="29" t="str">
        <f>IF(K58&gt;K59,"PASS","FAIL")</f>
        <v>FAIL</v>
      </c>
      <c r="L61" s="215" t="s">
        <v>19</v>
      </c>
      <c r="M61" s="216"/>
      <c r="N61" s="29" t="str">
        <f>IF(N58&gt;N59,"PASS","FAIL")</f>
        <v>PASS</v>
      </c>
      <c r="O61" s="215" t="s">
        <v>19</v>
      </c>
      <c r="P61" s="216"/>
      <c r="Q61" s="29" t="str">
        <f>IF(Q58&gt;Q59,"PASS","FAIL")</f>
        <v>FAIL</v>
      </c>
      <c r="R61" s="215" t="s">
        <v>19</v>
      </c>
      <c r="S61" s="216"/>
      <c r="T61" s="29" t="str">
        <f>IF(T58&gt;T59,"PASS","FAIL")</f>
        <v>FAIL</v>
      </c>
    </row>
    <row r="62" spans="1:21" ht="20.149999999999999" thickBot="1" x14ac:dyDescent="0.45">
      <c r="A62" s="35" t="s">
        <v>67</v>
      </c>
      <c r="B62" s="36">
        <f>ROUNDUP(B56*2/3,0)</f>
        <v>32</v>
      </c>
      <c r="C62" s="36">
        <f>ROUNDUP(C56*2/3,0)</f>
        <v>32</v>
      </c>
      <c r="D62" s="36">
        <f t="shared" ref="D62:E62" si="3">ROUNDUP(D56*2/3,0)</f>
        <v>0</v>
      </c>
      <c r="E62" s="83">
        <f t="shared" si="3"/>
        <v>0</v>
      </c>
      <c r="F62" s="223" t="s">
        <v>21</v>
      </c>
      <c r="G62" s="224"/>
      <c r="H62" s="225"/>
      <c r="I62" s="223" t="s">
        <v>21</v>
      </c>
      <c r="J62" s="224"/>
      <c r="K62" s="225"/>
      <c r="L62" s="223" t="s">
        <v>21</v>
      </c>
      <c r="M62" s="224"/>
      <c r="N62" s="225"/>
      <c r="O62" s="223" t="s">
        <v>21</v>
      </c>
      <c r="P62" s="224"/>
      <c r="Q62" s="225"/>
      <c r="R62" s="223" t="s">
        <v>21</v>
      </c>
      <c r="S62" s="224"/>
      <c r="T62" s="225"/>
    </row>
    <row r="63" spans="1:21" ht="15.9" thickBot="1" x14ac:dyDescent="0.45">
      <c r="A63" s="37" t="s">
        <v>26</v>
      </c>
      <c r="B63" s="96">
        <f>ROUNDUP(B58*0.25,0)</f>
        <v>10</v>
      </c>
      <c r="C63" s="96">
        <f>ROUNDUP(C58*0.25,0)</f>
        <v>0</v>
      </c>
      <c r="D63" s="96">
        <f>ROUNDUP(D58*0.25,0)</f>
        <v>0</v>
      </c>
      <c r="E63" s="97">
        <f>ROUNDUP(E58*0.25,0)</f>
        <v>0</v>
      </c>
      <c r="F63" s="226" t="s">
        <v>20</v>
      </c>
      <c r="G63" s="226"/>
      <c r="H63" s="227"/>
      <c r="I63" s="228" t="s">
        <v>20</v>
      </c>
      <c r="J63" s="226"/>
      <c r="K63" s="227"/>
      <c r="L63" s="228" t="s">
        <v>20</v>
      </c>
      <c r="M63" s="226"/>
      <c r="N63" s="227"/>
      <c r="O63" s="228" t="s">
        <v>20</v>
      </c>
      <c r="P63" s="226"/>
      <c r="Q63" s="227"/>
      <c r="R63" s="228" t="s">
        <v>20</v>
      </c>
      <c r="S63" s="226"/>
      <c r="T63" s="227"/>
    </row>
    <row r="64" spans="1:21" x14ac:dyDescent="0.4">
      <c r="A64" s="40" t="s">
        <v>119</v>
      </c>
      <c r="B64" s="86">
        <f>ROUNDUP(B56*1/3,0)</f>
        <v>16</v>
      </c>
      <c r="C64" s="86">
        <f>ROUNDUP(C59*0.25,0)</f>
        <v>6</v>
      </c>
      <c r="D64" s="86">
        <f>ROUNDUP(D59*0.25,0)</f>
        <v>0</v>
      </c>
      <c r="E64" s="87">
        <f>ROUNDUP(E59*0.25,0)</f>
        <v>0</v>
      </c>
      <c r="F64" s="217" t="s">
        <v>0</v>
      </c>
      <c r="G64" s="218"/>
      <c r="H64" s="26">
        <f>COUNTIF(G5:G52,"*")</f>
        <v>23</v>
      </c>
      <c r="I64" s="219" t="s">
        <v>0</v>
      </c>
      <c r="J64" s="218"/>
      <c r="K64" s="26">
        <f>COUNTIF(J5:J52,"*")</f>
        <v>0</v>
      </c>
      <c r="L64" s="219" t="s">
        <v>0</v>
      </c>
      <c r="M64" s="218"/>
      <c r="N64" s="26">
        <f>COUNTIF(M5:M52,"*")</f>
        <v>1</v>
      </c>
      <c r="O64" s="219" t="s">
        <v>0</v>
      </c>
      <c r="P64" s="218"/>
      <c r="Q64" s="26">
        <f>COUNTIF(P5:P52,"*")</f>
        <v>0</v>
      </c>
      <c r="R64" s="219" t="s">
        <v>0</v>
      </c>
      <c r="S64" s="218"/>
      <c r="T64" s="26">
        <f>COUNTIF(S5:S52,"*")</f>
        <v>0</v>
      </c>
    </row>
    <row r="65" spans="1:20" x14ac:dyDescent="0.4">
      <c r="A65" s="40" t="s">
        <v>62</v>
      </c>
      <c r="B65" s="45">
        <f>COUNTIF(C5:C52,"E")</f>
        <v>8</v>
      </c>
      <c r="C65" s="45">
        <f>COUNTIF(D5:D55,"E")</f>
        <v>0</v>
      </c>
      <c r="D65" s="45">
        <f>COUNTIF(E5:E55,"E")</f>
        <v>0</v>
      </c>
      <c r="E65" s="44">
        <f>COUNTIF(F5:F55,"E")</f>
        <v>0</v>
      </c>
      <c r="F65" s="220" t="s">
        <v>1</v>
      </c>
      <c r="G65" s="221"/>
      <c r="H65" s="27">
        <f>COUNTIF(H5:H52,"*")</f>
        <v>16</v>
      </c>
      <c r="I65" s="222" t="s">
        <v>1</v>
      </c>
      <c r="J65" s="221"/>
      <c r="K65" s="27">
        <f>COUNTIF(K5:K52,"*")</f>
        <v>0</v>
      </c>
      <c r="L65" s="222" t="s">
        <v>1</v>
      </c>
      <c r="M65" s="221"/>
      <c r="N65" s="27">
        <f>COUNTIF(N5:N52,"*")</f>
        <v>0</v>
      </c>
      <c r="O65" s="222" t="s">
        <v>1</v>
      </c>
      <c r="P65" s="221"/>
      <c r="Q65" s="27">
        <f>COUNTIF(Q5:Q52,"*")</f>
        <v>0</v>
      </c>
      <c r="R65" s="222" t="s">
        <v>1</v>
      </c>
      <c r="S65" s="221"/>
      <c r="T65" s="27">
        <f>COUNTIF(T5:T52,"*")</f>
        <v>0</v>
      </c>
    </row>
    <row r="66" spans="1:20" ht="15.9" thickBot="1" x14ac:dyDescent="0.45">
      <c r="A66" s="41" t="s">
        <v>63</v>
      </c>
      <c r="B66" s="43">
        <f>COUNTIF(C5:C52,"U")</f>
        <v>0</v>
      </c>
      <c r="C66" s="43">
        <f>COUNTIF(D5:D56,"U")</f>
        <v>0</v>
      </c>
      <c r="D66" s="43">
        <f>COUNTIF(E5:E56,"U")</f>
        <v>0</v>
      </c>
      <c r="E66" s="42">
        <f>COUNTIF(F5:F56,"U")</f>
        <v>0</v>
      </c>
      <c r="F66" s="212" t="s">
        <v>2</v>
      </c>
      <c r="G66" s="213"/>
      <c r="H66" s="28">
        <f>COUNTIF(I5:I52,"*")</f>
        <v>2</v>
      </c>
      <c r="I66" s="214" t="s">
        <v>2</v>
      </c>
      <c r="J66" s="213"/>
      <c r="K66" s="28">
        <f>COUNTIF(L5:L52,"*")</f>
        <v>0</v>
      </c>
      <c r="L66" s="214" t="s">
        <v>2</v>
      </c>
      <c r="M66" s="213"/>
      <c r="N66" s="28">
        <f>COUNTIF(O5:O52,"*")</f>
        <v>0</v>
      </c>
      <c r="O66" s="214" t="s">
        <v>2</v>
      </c>
      <c r="P66" s="213"/>
      <c r="Q66" s="28">
        <f>COUNTIF(R5:R52,"*")</f>
        <v>0</v>
      </c>
      <c r="R66" s="214" t="s">
        <v>2</v>
      </c>
      <c r="S66" s="213"/>
      <c r="T66" s="28">
        <f>COUNTIF(U5:U52,"*")</f>
        <v>0</v>
      </c>
    </row>
    <row r="67" spans="1:20" ht="15.9" thickBot="1" x14ac:dyDescent="0.45">
      <c r="A67" s="4"/>
      <c r="E67" s="1"/>
      <c r="F67" s="215" t="s">
        <v>19</v>
      </c>
      <c r="G67" s="216"/>
      <c r="H67" s="29" t="str">
        <f>IF(H64&gt;=((H64+H65)*(2/3)),"PASS","FAIL")</f>
        <v>FAIL</v>
      </c>
      <c r="I67" s="215" t="s">
        <v>19</v>
      </c>
      <c r="J67" s="216"/>
      <c r="K67" s="29" t="str">
        <f>IF(K64&gt;=((K64+K65)*(2/3)),"PASS","FAIL")</f>
        <v>PASS</v>
      </c>
      <c r="L67" s="215" t="s">
        <v>19</v>
      </c>
      <c r="M67" s="216"/>
      <c r="N67" s="29" t="str">
        <f>IF(N64&gt;=((N64+N65)*(2/3)),"PASS","FAIL")</f>
        <v>PASS</v>
      </c>
      <c r="O67" s="215" t="s">
        <v>19</v>
      </c>
      <c r="P67" s="216"/>
      <c r="Q67" s="29" t="str">
        <f>IF(Q64&gt;=((Q64+Q65)*(2/3)),"PASS","FAIL")</f>
        <v>PASS</v>
      </c>
      <c r="R67" s="215" t="s">
        <v>19</v>
      </c>
      <c r="S67" s="216"/>
      <c r="T67" s="29" t="str">
        <f>IF(T64&gt;=((T64+T65)*(2/3)),"PASS","FAIL")</f>
        <v>PASS</v>
      </c>
    </row>
    <row r="68" spans="1:20" x14ac:dyDescent="0.4">
      <c r="A68" s="4"/>
      <c r="E68" s="1"/>
    </row>
  </sheetData>
  <mergeCells count="65">
    <mergeCell ref="F67:G67"/>
    <mergeCell ref="I67:J67"/>
    <mergeCell ref="L67:M67"/>
    <mergeCell ref="O67:P67"/>
    <mergeCell ref="R67:S67"/>
    <mergeCell ref="F65:G65"/>
    <mergeCell ref="I65:J65"/>
    <mergeCell ref="L65:M65"/>
    <mergeCell ref="O65:P65"/>
    <mergeCell ref="R65:S65"/>
    <mergeCell ref="F66:G66"/>
    <mergeCell ref="I66:J66"/>
    <mergeCell ref="L66:M66"/>
    <mergeCell ref="O66:P66"/>
    <mergeCell ref="R66:S66"/>
    <mergeCell ref="F63:H63"/>
    <mergeCell ref="I63:K63"/>
    <mergeCell ref="L63:N63"/>
    <mergeCell ref="O63:Q63"/>
    <mergeCell ref="R63:T63"/>
    <mergeCell ref="F64:G64"/>
    <mergeCell ref="I64:J64"/>
    <mergeCell ref="L64:M64"/>
    <mergeCell ref="O64:P64"/>
    <mergeCell ref="R64:S64"/>
    <mergeCell ref="F61:G61"/>
    <mergeCell ref="I61:J61"/>
    <mergeCell ref="L61:M61"/>
    <mergeCell ref="O61:P61"/>
    <mergeCell ref="R61:S61"/>
    <mergeCell ref="F62:H62"/>
    <mergeCell ref="I62:K62"/>
    <mergeCell ref="L62:N62"/>
    <mergeCell ref="O62:Q62"/>
    <mergeCell ref="R62:T62"/>
    <mergeCell ref="F59:G59"/>
    <mergeCell ref="I59:J59"/>
    <mergeCell ref="L59:M59"/>
    <mergeCell ref="O59:P59"/>
    <mergeCell ref="R59:S59"/>
    <mergeCell ref="F60:G60"/>
    <mergeCell ref="I60:J60"/>
    <mergeCell ref="L60:M60"/>
    <mergeCell ref="O60:P60"/>
    <mergeCell ref="R60:S60"/>
    <mergeCell ref="R57:T57"/>
    <mergeCell ref="F58:G58"/>
    <mergeCell ref="I58:J58"/>
    <mergeCell ref="L58:M58"/>
    <mergeCell ref="O58:P58"/>
    <mergeCell ref="R58:S58"/>
    <mergeCell ref="O57:Q57"/>
    <mergeCell ref="A4:B4"/>
    <mergeCell ref="A57:E57"/>
    <mergeCell ref="F57:H57"/>
    <mergeCell ref="I57:K57"/>
    <mergeCell ref="L57:N57"/>
    <mergeCell ref="B1:L1"/>
    <mergeCell ref="C2:F3"/>
    <mergeCell ref="G2:U2"/>
    <mergeCell ref="G3:I3"/>
    <mergeCell ref="J3:L3"/>
    <mergeCell ref="M3:O3"/>
    <mergeCell ref="P3:R3"/>
    <mergeCell ref="S3:U3"/>
  </mergeCells>
  <conditionalFormatting sqref="I5">
    <cfRule type="expression" dxfId="3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8"/>
  <sheetViews>
    <sheetView topLeftCell="A12" zoomScale="75" zoomScaleNormal="150" zoomScalePageLayoutView="150" workbookViewId="0">
      <selection activeCell="C49" sqref="C49"/>
    </sheetView>
  </sheetViews>
  <sheetFormatPr defaultColWidth="8.84375" defaultRowHeight="15.45" x14ac:dyDescent="0.4"/>
  <cols>
    <col min="1" max="1" width="27.15234375" style="1" customWidth="1"/>
    <col min="2" max="2" width="10.4609375" style="4" customWidth="1"/>
    <col min="3" max="5" width="6.69140625" style="4" customWidth="1"/>
    <col min="6" max="8" width="6.69140625" style="1" customWidth="1"/>
    <col min="9" max="9" width="7.84375" style="1" customWidth="1"/>
    <col min="10" max="11" width="6.69140625" style="1" customWidth="1"/>
    <col min="12" max="12" width="7.84375" style="1" customWidth="1"/>
    <col min="13" max="14" width="6.69140625" style="1" customWidth="1"/>
    <col min="15" max="15" width="7.84375" style="1" customWidth="1"/>
    <col min="16" max="17" width="6.69140625" style="1" customWidth="1"/>
    <col min="18" max="18" width="7.84375" style="1" customWidth="1"/>
    <col min="19" max="20" width="6.69140625" style="1" customWidth="1"/>
    <col min="21" max="21" width="7.84375" style="1" customWidth="1"/>
    <col min="22" max="22" width="8.84375" style="1"/>
    <col min="23" max="23" width="14.15234375" style="1" bestFit="1" customWidth="1"/>
    <col min="24" max="24" width="13.69140625" style="1" customWidth="1"/>
    <col min="25" max="16384" width="8.84375" style="1"/>
  </cols>
  <sheetData>
    <row r="1" spans="1:24" ht="22.75" thickBot="1" x14ac:dyDescent="0.55000000000000004"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1:24" ht="32.049999999999997" customHeight="1" thickBot="1" x14ac:dyDescent="0.5"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  <c r="W2" s="65" t="s">
        <v>73</v>
      </c>
      <c r="X2" s="66">
        <v>42851</v>
      </c>
    </row>
    <row r="3" spans="1:24" ht="15.9" thickBot="1" x14ac:dyDescent="0.45">
      <c r="B3" s="2"/>
      <c r="C3" s="233"/>
      <c r="D3" s="234"/>
      <c r="E3" s="234"/>
      <c r="F3" s="235"/>
      <c r="G3" s="239" t="s">
        <v>167</v>
      </c>
      <c r="H3" s="239"/>
      <c r="I3" s="239"/>
      <c r="J3" s="239" t="s">
        <v>168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3" t="s">
        <v>70</v>
      </c>
      <c r="X3" s="80">
        <v>0.27152777777777776</v>
      </c>
    </row>
    <row r="4" spans="1:24" s="3" customFormat="1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93" t="s">
        <v>0</v>
      </c>
      <c r="H4" s="94" t="s">
        <v>1</v>
      </c>
      <c r="I4" s="20" t="s">
        <v>2</v>
      </c>
      <c r="J4" s="93" t="s">
        <v>0</v>
      </c>
      <c r="K4" s="94" t="s">
        <v>1</v>
      </c>
      <c r="L4" s="20" t="s">
        <v>2</v>
      </c>
      <c r="M4" s="93" t="s">
        <v>0</v>
      </c>
      <c r="N4" s="94" t="s">
        <v>1</v>
      </c>
      <c r="O4" s="95" t="s">
        <v>2</v>
      </c>
      <c r="P4" s="21" t="s">
        <v>0</v>
      </c>
      <c r="Q4" s="94" t="s">
        <v>1</v>
      </c>
      <c r="R4" s="20" t="s">
        <v>2</v>
      </c>
      <c r="S4" s="93" t="s">
        <v>0</v>
      </c>
      <c r="T4" s="94" t="s">
        <v>1</v>
      </c>
      <c r="U4" s="95" t="s">
        <v>2</v>
      </c>
      <c r="W4" s="3" t="s">
        <v>71</v>
      </c>
      <c r="X4" s="80"/>
    </row>
    <row r="5" spans="1:24" x14ac:dyDescent="0.4">
      <c r="A5" s="73" t="s">
        <v>103</v>
      </c>
      <c r="B5" s="74" t="s">
        <v>104</v>
      </c>
      <c r="C5" s="68" t="s">
        <v>173</v>
      </c>
      <c r="D5" s="68"/>
      <c r="E5" s="57"/>
      <c r="F5" s="19"/>
      <c r="G5" s="17"/>
      <c r="H5" s="18"/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  <c r="W5" s="3" t="s">
        <v>72</v>
      </c>
      <c r="X5" s="80"/>
    </row>
    <row r="6" spans="1:24" x14ac:dyDescent="0.4">
      <c r="A6" s="71" t="s">
        <v>146</v>
      </c>
      <c r="B6" s="72" t="s">
        <v>147</v>
      </c>
      <c r="C6" s="69" t="s">
        <v>174</v>
      </c>
      <c r="D6" s="69"/>
      <c r="E6" s="6"/>
      <c r="F6" s="7"/>
      <c r="G6" s="8"/>
      <c r="H6" s="9"/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  <c r="W6" s="3" t="s">
        <v>69</v>
      </c>
      <c r="X6" s="85">
        <v>0.35347222222222219</v>
      </c>
    </row>
    <row r="7" spans="1:24" x14ac:dyDescent="0.4">
      <c r="A7" s="71" t="s">
        <v>178</v>
      </c>
      <c r="B7" s="72" t="s">
        <v>179</v>
      </c>
      <c r="C7" s="69" t="s">
        <v>173</v>
      </c>
      <c r="D7" s="69"/>
      <c r="E7" s="6"/>
      <c r="F7" s="7"/>
      <c r="G7" s="8"/>
      <c r="H7" s="9"/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x14ac:dyDescent="0.4">
      <c r="A8" s="71" t="s">
        <v>134</v>
      </c>
      <c r="B8" s="72" t="s">
        <v>108</v>
      </c>
      <c r="C8" s="10" t="s">
        <v>173</v>
      </c>
      <c r="D8" s="10"/>
      <c r="E8" s="9"/>
      <c r="F8" s="7"/>
      <c r="G8" s="8"/>
      <c r="H8" s="9"/>
      <c r="I8" s="16"/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x14ac:dyDescent="0.4">
      <c r="A9" s="71" t="s">
        <v>155</v>
      </c>
      <c r="B9" s="72" t="s">
        <v>92</v>
      </c>
      <c r="C9" s="69" t="s">
        <v>76</v>
      </c>
      <c r="D9" s="69"/>
      <c r="E9" s="6"/>
      <c r="F9" s="7"/>
      <c r="G9" s="8"/>
      <c r="H9" s="9"/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4" x14ac:dyDescent="0.4">
      <c r="A10" s="71" t="s">
        <v>93</v>
      </c>
      <c r="B10" s="72" t="s">
        <v>94</v>
      </c>
      <c r="C10" s="69" t="s">
        <v>173</v>
      </c>
      <c r="D10" s="69"/>
      <c r="E10" s="6"/>
      <c r="F10" s="7"/>
      <c r="G10" s="8"/>
      <c r="H10" s="9"/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x14ac:dyDescent="0.4">
      <c r="A11" s="71" t="s">
        <v>107</v>
      </c>
      <c r="B11" s="72" t="s">
        <v>164</v>
      </c>
      <c r="C11" s="69" t="s">
        <v>173</v>
      </c>
      <c r="D11" s="69"/>
      <c r="E11" s="6"/>
      <c r="F11" s="7"/>
      <c r="G11" s="8"/>
      <c r="H11" s="9"/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x14ac:dyDescent="0.4">
      <c r="A12" s="71" t="s">
        <v>148</v>
      </c>
      <c r="B12" s="72" t="s">
        <v>149</v>
      </c>
      <c r="C12" s="69" t="s">
        <v>173</v>
      </c>
      <c r="D12" s="69"/>
      <c r="E12" s="6"/>
      <c r="F12" s="7"/>
      <c r="G12" s="8"/>
      <c r="H12" s="9"/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x14ac:dyDescent="0.4">
      <c r="A13" s="71" t="s">
        <v>158</v>
      </c>
      <c r="B13" s="72" t="s">
        <v>159</v>
      </c>
      <c r="C13" s="69"/>
      <c r="D13" s="69"/>
      <c r="E13" s="6"/>
      <c r="F13" s="7"/>
      <c r="G13" s="8"/>
      <c r="H13" s="9"/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x14ac:dyDescent="0.4">
      <c r="A14" s="71" t="s">
        <v>128</v>
      </c>
      <c r="B14" s="72" t="s">
        <v>129</v>
      </c>
      <c r="C14" s="69"/>
      <c r="D14" s="69"/>
      <c r="E14" s="6"/>
      <c r="F14" s="7"/>
      <c r="G14" s="8"/>
      <c r="H14" s="9"/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x14ac:dyDescent="0.4">
      <c r="A15" s="71" t="s">
        <v>111</v>
      </c>
      <c r="B15" s="72" t="s">
        <v>177</v>
      </c>
      <c r="C15" s="69"/>
      <c r="D15" s="69"/>
      <c r="E15" s="6"/>
      <c r="F15" s="7"/>
      <c r="G15" s="8"/>
      <c r="H15" s="9"/>
      <c r="I15" s="16"/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x14ac:dyDescent="0.4">
      <c r="A16" s="71" t="s">
        <v>101</v>
      </c>
      <c r="B16" s="72" t="s">
        <v>102</v>
      </c>
      <c r="C16" s="69"/>
      <c r="D16" s="69"/>
      <c r="E16" s="6"/>
      <c r="F16" s="7"/>
      <c r="G16" s="8"/>
      <c r="H16" s="9"/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x14ac:dyDescent="0.4">
      <c r="A17" s="71" t="s">
        <v>86</v>
      </c>
      <c r="B17" s="72" t="s">
        <v>78</v>
      </c>
      <c r="C17" s="69"/>
      <c r="D17" s="69"/>
      <c r="E17" s="6"/>
      <c r="F17" s="7"/>
      <c r="G17" s="8"/>
      <c r="H17" s="9"/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x14ac:dyDescent="0.4">
      <c r="A18" s="71" t="s">
        <v>123</v>
      </c>
      <c r="B18" s="72" t="s">
        <v>124</v>
      </c>
      <c r="C18" s="69"/>
      <c r="D18" s="69"/>
      <c r="E18" s="6"/>
      <c r="F18" s="7"/>
      <c r="G18" s="8"/>
      <c r="H18" s="9"/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x14ac:dyDescent="0.4">
      <c r="A19" s="71" t="s">
        <v>117</v>
      </c>
      <c r="B19" s="72" t="s">
        <v>118</v>
      </c>
      <c r="C19" s="10" t="s">
        <v>173</v>
      </c>
      <c r="D19" s="10"/>
      <c r="E19" s="9"/>
      <c r="F19" s="7"/>
      <c r="G19" s="8"/>
      <c r="H19" s="9"/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x14ac:dyDescent="0.4">
      <c r="A20" s="71" t="s">
        <v>82</v>
      </c>
      <c r="B20" s="72" t="s">
        <v>95</v>
      </c>
      <c r="C20" s="10" t="s">
        <v>173</v>
      </c>
      <c r="D20" s="10"/>
      <c r="E20" s="9"/>
      <c r="F20" s="7"/>
      <c r="G20" s="8"/>
      <c r="H20" s="9"/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x14ac:dyDescent="0.4">
      <c r="A21" s="71" t="s">
        <v>153</v>
      </c>
      <c r="B21" s="72" t="s">
        <v>154</v>
      </c>
      <c r="C21" s="69" t="s">
        <v>173</v>
      </c>
      <c r="D21" s="69"/>
      <c r="E21" s="6"/>
      <c r="F21" s="7"/>
      <c r="G21" s="8"/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x14ac:dyDescent="0.4">
      <c r="A22" s="71" t="s">
        <v>160</v>
      </c>
      <c r="B22" s="72" t="s">
        <v>161</v>
      </c>
      <c r="C22" s="69" t="s">
        <v>173</v>
      </c>
      <c r="D22" s="69"/>
      <c r="E22" s="6"/>
      <c r="F22" s="7"/>
      <c r="G22" s="8"/>
      <c r="H22" s="9"/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x14ac:dyDescent="0.4">
      <c r="A23" s="71" t="s">
        <v>132</v>
      </c>
      <c r="B23" s="72" t="s">
        <v>133</v>
      </c>
      <c r="C23" s="69" t="s">
        <v>173</v>
      </c>
      <c r="D23" s="69"/>
      <c r="E23" s="6"/>
      <c r="F23" s="7"/>
      <c r="G23" s="8"/>
      <c r="H23" s="9"/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x14ac:dyDescent="0.4">
      <c r="A24" s="71" t="s">
        <v>109</v>
      </c>
      <c r="B24" s="72" t="s">
        <v>110</v>
      </c>
      <c r="C24" s="10" t="s">
        <v>173</v>
      </c>
      <c r="D24" s="10"/>
      <c r="E24" s="9"/>
      <c r="F24" s="7"/>
      <c r="G24" s="8"/>
      <c r="H24" s="9"/>
      <c r="I24" s="16"/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x14ac:dyDescent="0.4">
      <c r="A25" s="71" t="s">
        <v>120</v>
      </c>
      <c r="B25" s="72" t="s">
        <v>80</v>
      </c>
      <c r="C25" s="10" t="s">
        <v>173</v>
      </c>
      <c r="D25" s="10"/>
      <c r="E25" s="9"/>
      <c r="F25" s="7"/>
      <c r="G25" s="8"/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x14ac:dyDescent="0.4">
      <c r="A26" s="71" t="s">
        <v>113</v>
      </c>
      <c r="B26" s="72" t="s">
        <v>114</v>
      </c>
      <c r="C26" s="69" t="s">
        <v>173</v>
      </c>
      <c r="D26" s="69"/>
      <c r="E26" s="6"/>
      <c r="F26" s="7"/>
      <c r="G26" s="8"/>
      <c r="H26" s="9"/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x14ac:dyDescent="0.4">
      <c r="A27" s="71" t="s">
        <v>96</v>
      </c>
      <c r="B27" s="72" t="s">
        <v>97</v>
      </c>
      <c r="C27" s="69" t="s">
        <v>174</v>
      </c>
      <c r="D27" s="69"/>
      <c r="E27" s="6"/>
      <c r="F27" s="7"/>
      <c r="G27" s="8"/>
      <c r="H27" s="9"/>
      <c r="I27" s="16"/>
      <c r="J27" s="8"/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x14ac:dyDescent="0.4">
      <c r="A28" s="71" t="s">
        <v>140</v>
      </c>
      <c r="B28" s="72" t="s">
        <v>141</v>
      </c>
      <c r="C28" s="69" t="s">
        <v>76</v>
      </c>
      <c r="D28" s="69"/>
      <c r="E28" s="6"/>
      <c r="F28" s="7"/>
      <c r="G28" s="8"/>
      <c r="H28" s="9"/>
      <c r="I28" s="16"/>
      <c r="J28" s="8"/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x14ac:dyDescent="0.4">
      <c r="A29" s="71" t="s">
        <v>90</v>
      </c>
      <c r="B29" s="72" t="s">
        <v>81</v>
      </c>
      <c r="C29" s="10" t="s">
        <v>76</v>
      </c>
      <c r="D29" s="10"/>
      <c r="E29" s="9"/>
      <c r="F29" s="7"/>
      <c r="G29" s="8"/>
      <c r="H29" s="9"/>
      <c r="I29" s="16"/>
      <c r="J29" s="8"/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x14ac:dyDescent="0.4">
      <c r="A30" s="71" t="s">
        <v>83</v>
      </c>
      <c r="B30" s="72" t="s">
        <v>77</v>
      </c>
      <c r="C30" s="69" t="s">
        <v>173</v>
      </c>
      <c r="D30" s="69"/>
      <c r="E30" s="6"/>
      <c r="F30" s="7"/>
      <c r="G30" s="8"/>
      <c r="H30" s="9"/>
      <c r="I30" s="16"/>
      <c r="J30" s="8"/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x14ac:dyDescent="0.4">
      <c r="A31" s="71" t="s">
        <v>137</v>
      </c>
      <c r="B31" s="72" t="s">
        <v>138</v>
      </c>
      <c r="C31" s="10" t="s">
        <v>74</v>
      </c>
      <c r="D31" s="10"/>
      <c r="E31" s="9"/>
      <c r="F31" s="7"/>
      <c r="G31" s="8"/>
      <c r="H31" s="9"/>
      <c r="I31" s="16"/>
      <c r="J31" s="8"/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x14ac:dyDescent="0.4">
      <c r="A32" s="71" t="s">
        <v>105</v>
      </c>
      <c r="B32" s="72" t="s">
        <v>106</v>
      </c>
      <c r="C32" s="75" t="s">
        <v>173</v>
      </c>
      <c r="D32" s="75"/>
      <c r="E32" s="76"/>
      <c r="F32" s="77"/>
      <c r="G32" s="75"/>
      <c r="H32" s="76"/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x14ac:dyDescent="0.4">
      <c r="A33" s="71" t="s">
        <v>156</v>
      </c>
      <c r="B33" s="72" t="s">
        <v>84</v>
      </c>
      <c r="C33" s="75" t="s">
        <v>173</v>
      </c>
      <c r="D33" s="75"/>
      <c r="E33" s="76"/>
      <c r="F33" s="77"/>
      <c r="G33" s="75"/>
      <c r="H33" s="76"/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x14ac:dyDescent="0.4">
      <c r="A34" s="71" t="s">
        <v>126</v>
      </c>
      <c r="B34" s="72" t="s">
        <v>127</v>
      </c>
      <c r="C34" s="75" t="s">
        <v>173</v>
      </c>
      <c r="D34" s="75"/>
      <c r="E34" s="76"/>
      <c r="F34" s="77"/>
      <c r="G34" s="75"/>
      <c r="H34" s="76"/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x14ac:dyDescent="0.4">
      <c r="A35" s="71" t="s">
        <v>142</v>
      </c>
      <c r="B35" s="72" t="s">
        <v>143</v>
      </c>
      <c r="C35" s="75" t="s">
        <v>173</v>
      </c>
      <c r="D35" s="75"/>
      <c r="E35" s="76"/>
      <c r="F35" s="77"/>
      <c r="G35" s="75"/>
      <c r="H35" s="76"/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x14ac:dyDescent="0.4">
      <c r="A36" s="71" t="s">
        <v>130</v>
      </c>
      <c r="B36" s="72" t="s">
        <v>131</v>
      </c>
      <c r="C36" s="75" t="s">
        <v>173</v>
      </c>
      <c r="D36" s="75"/>
      <c r="E36" s="76"/>
      <c r="F36" s="77"/>
      <c r="G36" s="75"/>
      <c r="H36" s="76"/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x14ac:dyDescent="0.4">
      <c r="A37" s="71" t="s">
        <v>125</v>
      </c>
      <c r="B37" s="72" t="s">
        <v>98</v>
      </c>
      <c r="C37" s="75" t="s">
        <v>173</v>
      </c>
      <c r="D37" s="75"/>
      <c r="E37" s="76"/>
      <c r="F37" s="77"/>
      <c r="G37" s="75"/>
      <c r="H37" s="76"/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x14ac:dyDescent="0.4">
      <c r="A38" s="71" t="s">
        <v>162</v>
      </c>
      <c r="B38" s="72" t="s">
        <v>163</v>
      </c>
      <c r="C38" s="75" t="s">
        <v>173</v>
      </c>
      <c r="D38" s="75"/>
      <c r="E38" s="76"/>
      <c r="F38" s="77"/>
      <c r="G38" s="75"/>
      <c r="H38" s="76"/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x14ac:dyDescent="0.4">
      <c r="A39" s="71" t="s">
        <v>175</v>
      </c>
      <c r="B39" s="72" t="s">
        <v>176</v>
      </c>
      <c r="C39" s="75" t="s">
        <v>173</v>
      </c>
      <c r="D39" s="75"/>
      <c r="E39" s="76"/>
      <c r="F39" s="77"/>
      <c r="G39" s="75"/>
      <c r="H39" s="76"/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x14ac:dyDescent="0.4">
      <c r="A40" s="71" t="s">
        <v>166</v>
      </c>
      <c r="B40" s="72" t="s">
        <v>87</v>
      </c>
      <c r="C40" s="75" t="s">
        <v>173</v>
      </c>
      <c r="D40" s="75"/>
      <c r="E40" s="76"/>
      <c r="F40" s="77"/>
      <c r="G40" s="75"/>
      <c r="H40" s="76"/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x14ac:dyDescent="0.4">
      <c r="A41" s="71" t="s">
        <v>150</v>
      </c>
      <c r="B41" s="72" t="s">
        <v>118</v>
      </c>
      <c r="C41" s="75" t="s">
        <v>173</v>
      </c>
      <c r="D41" s="75"/>
      <c r="E41" s="76"/>
      <c r="F41" s="77"/>
      <c r="G41" s="75"/>
      <c r="H41" s="76"/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x14ac:dyDescent="0.4">
      <c r="A42" s="71" t="s">
        <v>157</v>
      </c>
      <c r="B42" s="72" t="s">
        <v>79</v>
      </c>
      <c r="C42" s="75" t="s">
        <v>173</v>
      </c>
      <c r="D42" s="75"/>
      <c r="E42" s="76"/>
      <c r="F42" s="77"/>
      <c r="G42" s="75"/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x14ac:dyDescent="0.4">
      <c r="A43" s="71" t="s">
        <v>121</v>
      </c>
      <c r="B43" s="72" t="s">
        <v>122</v>
      </c>
      <c r="C43" s="81" t="s">
        <v>76</v>
      </c>
      <c r="D43" s="81"/>
      <c r="E43" s="82"/>
      <c r="F43" s="77"/>
      <c r="G43" s="75"/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x14ac:dyDescent="0.4">
      <c r="A44" s="71" t="s">
        <v>85</v>
      </c>
      <c r="B44" s="72" t="s">
        <v>91</v>
      </c>
      <c r="C44" s="75" t="s">
        <v>76</v>
      </c>
      <c r="D44" s="75"/>
      <c r="E44" s="76"/>
      <c r="F44" s="77"/>
      <c r="G44" s="75"/>
      <c r="H44" s="76"/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x14ac:dyDescent="0.4">
      <c r="A45" s="71" t="s">
        <v>144</v>
      </c>
      <c r="B45" s="72" t="s">
        <v>145</v>
      </c>
      <c r="C45" s="75" t="s">
        <v>76</v>
      </c>
      <c r="D45" s="75"/>
      <c r="E45" s="76"/>
      <c r="F45" s="77"/>
      <c r="G45" s="75"/>
      <c r="H45" s="76"/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x14ac:dyDescent="0.4">
      <c r="A46" s="71" t="s">
        <v>151</v>
      </c>
      <c r="B46" s="72" t="s">
        <v>152</v>
      </c>
      <c r="C46" s="75" t="s">
        <v>173</v>
      </c>
      <c r="D46" s="75"/>
      <c r="E46" s="76"/>
      <c r="F46" s="77"/>
      <c r="G46" s="75"/>
      <c r="H46" s="76"/>
      <c r="I46" s="79"/>
      <c r="J46" s="78"/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x14ac:dyDescent="0.4">
      <c r="A47" s="71" t="s">
        <v>99</v>
      </c>
      <c r="B47" s="72" t="s">
        <v>100</v>
      </c>
      <c r="C47" s="75" t="s">
        <v>173</v>
      </c>
      <c r="D47" s="75"/>
      <c r="E47" s="76"/>
      <c r="F47" s="77"/>
      <c r="G47" s="75"/>
      <c r="H47" s="76"/>
      <c r="I47" s="79"/>
      <c r="J47" s="78"/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x14ac:dyDescent="0.4">
      <c r="A48" s="71" t="s">
        <v>115</v>
      </c>
      <c r="B48" s="72" t="s">
        <v>116</v>
      </c>
      <c r="C48" s="75" t="s">
        <v>173</v>
      </c>
      <c r="D48" s="75"/>
      <c r="E48" s="76"/>
      <c r="F48" s="77"/>
      <c r="G48" s="75"/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x14ac:dyDescent="0.4">
      <c r="A49" s="71" t="s">
        <v>135</v>
      </c>
      <c r="B49" s="72" t="s">
        <v>136</v>
      </c>
      <c r="C49" s="75" t="s">
        <v>173</v>
      </c>
      <c r="D49" s="75"/>
      <c r="E49" s="76"/>
      <c r="F49" s="77"/>
      <c r="G49" s="75"/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x14ac:dyDescent="0.4">
      <c r="A50" s="71" t="s">
        <v>139</v>
      </c>
      <c r="B50" s="72" t="s">
        <v>171</v>
      </c>
      <c r="C50" s="75" t="s">
        <v>173</v>
      </c>
      <c r="D50" s="75"/>
      <c r="E50" s="76"/>
      <c r="F50" s="77"/>
      <c r="G50" s="75"/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x14ac:dyDescent="0.4">
      <c r="A51" s="71" t="s">
        <v>172</v>
      </c>
      <c r="B51" s="72" t="s">
        <v>89</v>
      </c>
      <c r="C51" s="81" t="s">
        <v>173</v>
      </c>
      <c r="D51" s="81"/>
      <c r="E51" s="82"/>
      <c r="F51" s="77"/>
      <c r="G51" s="75"/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15.9" thickBot="1" x14ac:dyDescent="0.45">
      <c r="A52" s="71" t="s">
        <v>170</v>
      </c>
      <c r="B52" s="72" t="s">
        <v>88</v>
      </c>
      <c r="C52" s="64" t="s">
        <v>173</v>
      </c>
      <c r="D52" s="64"/>
      <c r="E52" s="61"/>
      <c r="F52" s="62"/>
      <c r="G52" s="64"/>
      <c r="H52" s="61"/>
      <c r="I52" s="63"/>
      <c r="J52" s="60"/>
      <c r="K52" s="61"/>
      <c r="L52" s="62"/>
      <c r="M52" s="64"/>
      <c r="N52" s="61"/>
      <c r="O52" s="63"/>
      <c r="P52" s="60"/>
      <c r="Q52" s="61"/>
      <c r="R52" s="62"/>
      <c r="S52" s="64"/>
      <c r="T52" s="61"/>
      <c r="U52" s="62"/>
    </row>
    <row r="53" spans="1:21" x14ac:dyDescent="0.4">
      <c r="A53" s="70"/>
      <c r="B53" s="53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</row>
    <row r="54" spans="1:21" x14ac:dyDescent="0.4">
      <c r="A54" s="53"/>
      <c r="B54" s="84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</row>
    <row r="55" spans="1:21" ht="15.9" thickBot="1" x14ac:dyDescent="0.45">
      <c r="A55" s="53"/>
      <c r="B55" s="84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1:21" ht="15.9" thickBot="1" x14ac:dyDescent="0.45">
      <c r="A56" s="47" t="s">
        <v>64</v>
      </c>
      <c r="B56" s="48">
        <f>COUNTIF(A5:A52,"*")</f>
        <v>48</v>
      </c>
      <c r="C56" s="48">
        <f>COUNTIF(A5:A52,"*")</f>
        <v>48</v>
      </c>
      <c r="D56" s="48">
        <f>COUNTIF(D5:D52,"P")</f>
        <v>0</v>
      </c>
      <c r="E56" s="1"/>
    </row>
    <row r="57" spans="1:21" ht="15.9" thickBot="1" x14ac:dyDescent="0.45">
      <c r="A57" s="242" t="s">
        <v>17</v>
      </c>
      <c r="B57" s="243"/>
      <c r="C57" s="243"/>
      <c r="D57" s="243"/>
      <c r="E57" s="244"/>
      <c r="F57" s="228" t="s">
        <v>18</v>
      </c>
      <c r="G57" s="226"/>
      <c r="H57" s="227"/>
      <c r="I57" s="228" t="s">
        <v>22</v>
      </c>
      <c r="J57" s="226"/>
      <c r="K57" s="227"/>
      <c r="L57" s="228" t="s">
        <v>23</v>
      </c>
      <c r="M57" s="226"/>
      <c r="N57" s="227"/>
      <c r="O57" s="228" t="s">
        <v>24</v>
      </c>
      <c r="P57" s="226"/>
      <c r="Q57" s="227"/>
      <c r="R57" s="228" t="s">
        <v>25</v>
      </c>
      <c r="S57" s="226"/>
      <c r="T57" s="227"/>
    </row>
    <row r="58" spans="1:21" ht="19.75" x14ac:dyDescent="0.4">
      <c r="A58" s="49" t="s">
        <v>16</v>
      </c>
      <c r="B58" s="50">
        <f>COUNTIF(C5:C52,"P")</f>
        <v>34</v>
      </c>
      <c r="C58" s="50">
        <f>COUNTIF(D5:D52,"P")</f>
        <v>0</v>
      </c>
      <c r="D58" s="50">
        <f>COUNTIF(E5:E52,"*")</f>
        <v>0</v>
      </c>
      <c r="E58" s="51">
        <f>COUNTIF(F5:F52,"*")</f>
        <v>0</v>
      </c>
      <c r="F58" s="217" t="s">
        <v>0</v>
      </c>
      <c r="G58" s="218"/>
      <c r="H58" s="26">
        <f>COUNTIF(G5:G52,"*")</f>
        <v>0</v>
      </c>
      <c r="I58" s="219" t="s">
        <v>0</v>
      </c>
      <c r="J58" s="218"/>
      <c r="K58" s="26">
        <f>COUNTIF(J5:J52,"*")</f>
        <v>0</v>
      </c>
      <c r="L58" s="219" t="s">
        <v>0</v>
      </c>
      <c r="M58" s="218"/>
      <c r="N58" s="26">
        <f>COUNTIF(M5:M52,"*")</f>
        <v>1</v>
      </c>
      <c r="O58" s="219" t="s">
        <v>0</v>
      </c>
      <c r="P58" s="218"/>
      <c r="Q58" s="26">
        <f>COUNTIF(P5:P52,"*")</f>
        <v>0</v>
      </c>
      <c r="R58" s="219" t="s">
        <v>0</v>
      </c>
      <c r="S58" s="218"/>
      <c r="T58" s="26">
        <f>COUNTIF(S5:S52,"*")</f>
        <v>0</v>
      </c>
    </row>
    <row r="59" spans="1:21" ht="19.75" x14ac:dyDescent="0.4">
      <c r="A59" s="22" t="s">
        <v>13</v>
      </c>
      <c r="B59" s="24">
        <f>ROUNDUP(B56*(1/2),0)</f>
        <v>24</v>
      </c>
      <c r="C59" s="24">
        <f>ROUNDUP(B56*(1/2),0)</f>
        <v>24</v>
      </c>
      <c r="D59" s="24">
        <f t="shared" ref="D59:E59" si="0">ROUNDUP(D58*(1/3),0)</f>
        <v>0</v>
      </c>
      <c r="E59" s="38">
        <f t="shared" si="0"/>
        <v>0</v>
      </c>
      <c r="F59" s="220" t="s">
        <v>1</v>
      </c>
      <c r="G59" s="221"/>
      <c r="H59" s="27">
        <f>COUNTIF(H5:H52,"*")</f>
        <v>0</v>
      </c>
      <c r="I59" s="222" t="s">
        <v>1</v>
      </c>
      <c r="J59" s="221"/>
      <c r="K59" s="27">
        <f>COUNTIF(K5:K52,"*")</f>
        <v>0</v>
      </c>
      <c r="L59" s="222" t="s">
        <v>1</v>
      </c>
      <c r="M59" s="221"/>
      <c r="N59" s="27">
        <f>COUNTIF(N5:N52,"*")</f>
        <v>0</v>
      </c>
      <c r="O59" s="222" t="s">
        <v>1</v>
      </c>
      <c r="P59" s="221"/>
      <c r="Q59" s="27">
        <f>COUNTIF(Q5:Q52,"*")</f>
        <v>0</v>
      </c>
      <c r="R59" s="222" t="s">
        <v>1</v>
      </c>
      <c r="S59" s="221"/>
      <c r="T59" s="27">
        <f>COUNTIF(T5:T52,"*")</f>
        <v>0</v>
      </c>
    </row>
    <row r="60" spans="1:21" ht="20.149999999999999" thickBot="1" x14ac:dyDescent="0.45">
      <c r="A60" s="22" t="s">
        <v>14</v>
      </c>
      <c r="B60" s="24">
        <f>ROUNDDOWN(B58/2,0)+1</f>
        <v>18</v>
      </c>
      <c r="C60" s="24">
        <f>ROUNDDOWN(C58/2,0)+1</f>
        <v>1</v>
      </c>
      <c r="D60" s="24">
        <f>ROUNDDOWN(D58/2,0)+1</f>
        <v>1</v>
      </c>
      <c r="E60" s="38">
        <f t="shared" ref="E60" si="1">ROUNDDOWN(E58/2,0)+1</f>
        <v>1</v>
      </c>
      <c r="F60" s="212" t="s">
        <v>2</v>
      </c>
      <c r="G60" s="213"/>
      <c r="H60" s="28">
        <f>COUNTIF(I5:I52,"*")</f>
        <v>0</v>
      </c>
      <c r="I60" s="214" t="s">
        <v>2</v>
      </c>
      <c r="J60" s="213"/>
      <c r="K60" s="28">
        <f>COUNTIF(L5:L52,"*")</f>
        <v>0</v>
      </c>
      <c r="L60" s="214" t="s">
        <v>2</v>
      </c>
      <c r="M60" s="213"/>
      <c r="N60" s="28">
        <f>COUNTIF(O5:O52,"*")</f>
        <v>0</v>
      </c>
      <c r="O60" s="214" t="s">
        <v>2</v>
      </c>
      <c r="P60" s="213"/>
      <c r="Q60" s="28">
        <f>COUNTIF(R5:R52,"*")</f>
        <v>0</v>
      </c>
      <c r="R60" s="214" t="s">
        <v>2</v>
      </c>
      <c r="S60" s="213"/>
      <c r="T60" s="28">
        <f>COUNTIF(U5:U52,"*")</f>
        <v>0</v>
      </c>
    </row>
    <row r="61" spans="1:21" ht="20.149999999999999" thickBot="1" x14ac:dyDescent="0.45">
      <c r="A61" s="35" t="s">
        <v>15</v>
      </c>
      <c r="B61" s="36">
        <f>ROUNDUP(B58*2/3,0)</f>
        <v>23</v>
      </c>
      <c r="C61" s="36">
        <f t="shared" ref="C61:E61" si="2">ROUNDUP(C58*2/3,0)</f>
        <v>0</v>
      </c>
      <c r="D61" s="36">
        <f t="shared" si="2"/>
        <v>0</v>
      </c>
      <c r="E61" s="83">
        <f t="shared" si="2"/>
        <v>0</v>
      </c>
      <c r="F61" s="215" t="s">
        <v>19</v>
      </c>
      <c r="G61" s="216"/>
      <c r="H61" s="29" t="str">
        <f>IF(H58&gt;H59,"PASS","FAIL")</f>
        <v>FAIL</v>
      </c>
      <c r="I61" s="215" t="s">
        <v>19</v>
      </c>
      <c r="J61" s="216"/>
      <c r="K61" s="29" t="str">
        <f>IF(K58&gt;K59,"PASS","FAIL")</f>
        <v>FAIL</v>
      </c>
      <c r="L61" s="215" t="s">
        <v>19</v>
      </c>
      <c r="M61" s="216"/>
      <c r="N61" s="29" t="str">
        <f>IF(N58&gt;N59,"PASS","FAIL")</f>
        <v>PASS</v>
      </c>
      <c r="O61" s="215" t="s">
        <v>19</v>
      </c>
      <c r="P61" s="216"/>
      <c r="Q61" s="29" t="str">
        <f>IF(Q58&gt;Q59,"PASS","FAIL")</f>
        <v>FAIL</v>
      </c>
      <c r="R61" s="215" t="s">
        <v>19</v>
      </c>
      <c r="S61" s="216"/>
      <c r="T61" s="29" t="str">
        <f>IF(T58&gt;T59,"PASS","FAIL")</f>
        <v>FAIL</v>
      </c>
    </row>
    <row r="62" spans="1:21" ht="20.149999999999999" thickBot="1" x14ac:dyDescent="0.45">
      <c r="A62" s="35" t="s">
        <v>67</v>
      </c>
      <c r="B62" s="36">
        <f>ROUNDUP(B56*2/3,0)</f>
        <v>32</v>
      </c>
      <c r="C62" s="36">
        <f>ROUNDUP(C56*2/3,0)</f>
        <v>32</v>
      </c>
      <c r="D62" s="36">
        <f t="shared" ref="D62:E62" si="3">ROUNDUP(D56*2/3,0)</f>
        <v>0</v>
      </c>
      <c r="E62" s="83">
        <f t="shared" si="3"/>
        <v>0</v>
      </c>
      <c r="F62" s="223" t="s">
        <v>21</v>
      </c>
      <c r="G62" s="224"/>
      <c r="H62" s="225"/>
      <c r="I62" s="223" t="s">
        <v>21</v>
      </c>
      <c r="J62" s="224"/>
      <c r="K62" s="225"/>
      <c r="L62" s="223" t="s">
        <v>21</v>
      </c>
      <c r="M62" s="224"/>
      <c r="N62" s="225"/>
      <c r="O62" s="223" t="s">
        <v>21</v>
      </c>
      <c r="P62" s="224"/>
      <c r="Q62" s="225"/>
      <c r="R62" s="223" t="s">
        <v>21</v>
      </c>
      <c r="S62" s="224"/>
      <c r="T62" s="225"/>
    </row>
    <row r="63" spans="1:21" ht="15.9" thickBot="1" x14ac:dyDescent="0.45">
      <c r="A63" s="37" t="s">
        <v>26</v>
      </c>
      <c r="B63" s="96">
        <f>ROUNDUP(B58*0.25,0)</f>
        <v>9</v>
      </c>
      <c r="C63" s="96">
        <f>ROUNDUP(C58*0.25,0)</f>
        <v>0</v>
      </c>
      <c r="D63" s="96">
        <f>ROUNDUP(D58*0.25,0)</f>
        <v>0</v>
      </c>
      <c r="E63" s="97">
        <f>ROUNDUP(E58*0.25,0)</f>
        <v>0</v>
      </c>
      <c r="F63" s="226" t="s">
        <v>20</v>
      </c>
      <c r="G63" s="226"/>
      <c r="H63" s="227"/>
      <c r="I63" s="228" t="s">
        <v>20</v>
      </c>
      <c r="J63" s="226"/>
      <c r="K63" s="227"/>
      <c r="L63" s="228" t="s">
        <v>20</v>
      </c>
      <c r="M63" s="226"/>
      <c r="N63" s="227"/>
      <c r="O63" s="228" t="s">
        <v>20</v>
      </c>
      <c r="P63" s="226"/>
      <c r="Q63" s="227"/>
      <c r="R63" s="228" t="s">
        <v>20</v>
      </c>
      <c r="S63" s="226"/>
      <c r="T63" s="227"/>
    </row>
    <row r="64" spans="1:21" x14ac:dyDescent="0.4">
      <c r="A64" s="40" t="s">
        <v>119</v>
      </c>
      <c r="B64" s="86">
        <f>ROUNDUP(B56*1/3,0)</f>
        <v>16</v>
      </c>
      <c r="C64" s="86">
        <f>ROUNDUP(C59*0.25,0)</f>
        <v>6</v>
      </c>
      <c r="D64" s="86">
        <f>ROUNDUP(D59*0.25,0)</f>
        <v>0</v>
      </c>
      <c r="E64" s="87">
        <f>ROUNDUP(E59*0.25,0)</f>
        <v>0</v>
      </c>
      <c r="F64" s="217" t="s">
        <v>0</v>
      </c>
      <c r="G64" s="218"/>
      <c r="H64" s="26">
        <f>COUNTIF(G5:G52,"*")</f>
        <v>0</v>
      </c>
      <c r="I64" s="219" t="s">
        <v>0</v>
      </c>
      <c r="J64" s="218"/>
      <c r="K64" s="26">
        <f>COUNTIF(J5:J52,"*")</f>
        <v>0</v>
      </c>
      <c r="L64" s="219" t="s">
        <v>0</v>
      </c>
      <c r="M64" s="218"/>
      <c r="N64" s="26">
        <f>COUNTIF(M5:M52,"*")</f>
        <v>1</v>
      </c>
      <c r="O64" s="219" t="s">
        <v>0</v>
      </c>
      <c r="P64" s="218"/>
      <c r="Q64" s="26">
        <f>COUNTIF(P5:P52,"*")</f>
        <v>0</v>
      </c>
      <c r="R64" s="219" t="s">
        <v>0</v>
      </c>
      <c r="S64" s="218"/>
      <c r="T64" s="26">
        <f>COUNTIF(S5:S52,"*")</f>
        <v>0</v>
      </c>
    </row>
    <row r="65" spans="1:20" x14ac:dyDescent="0.4">
      <c r="A65" s="40" t="s">
        <v>62</v>
      </c>
      <c r="B65" s="45">
        <f>COUNTIF(C5:C52,"E")</f>
        <v>8</v>
      </c>
      <c r="C65" s="45">
        <f>COUNTIF(D5:D55,"E")</f>
        <v>0</v>
      </c>
      <c r="D65" s="45">
        <f>COUNTIF(E5:E55,"E")</f>
        <v>0</v>
      </c>
      <c r="E65" s="44">
        <f>COUNTIF(F5:F55,"E")</f>
        <v>0</v>
      </c>
      <c r="F65" s="220" t="s">
        <v>1</v>
      </c>
      <c r="G65" s="221"/>
      <c r="H65" s="27">
        <f>COUNTIF(H5:H52,"*")</f>
        <v>0</v>
      </c>
      <c r="I65" s="222" t="s">
        <v>1</v>
      </c>
      <c r="J65" s="221"/>
      <c r="K65" s="27">
        <f>COUNTIF(K5:K52,"*")</f>
        <v>0</v>
      </c>
      <c r="L65" s="222" t="s">
        <v>1</v>
      </c>
      <c r="M65" s="221"/>
      <c r="N65" s="27">
        <f>COUNTIF(N5:N52,"*")</f>
        <v>0</v>
      </c>
      <c r="O65" s="222" t="s">
        <v>1</v>
      </c>
      <c r="P65" s="221"/>
      <c r="Q65" s="27">
        <f>COUNTIF(Q5:Q52,"*")</f>
        <v>0</v>
      </c>
      <c r="R65" s="222" t="s">
        <v>1</v>
      </c>
      <c r="S65" s="221"/>
      <c r="T65" s="27">
        <f>COUNTIF(T5:T52,"*")</f>
        <v>0</v>
      </c>
    </row>
    <row r="66" spans="1:20" ht="15.9" thickBot="1" x14ac:dyDescent="0.45">
      <c r="A66" s="41" t="s">
        <v>63</v>
      </c>
      <c r="B66" s="43">
        <f>COUNTIF(C5:C52,"U")</f>
        <v>0</v>
      </c>
      <c r="C66" s="43">
        <f>COUNTIF(D5:D56,"U")</f>
        <v>0</v>
      </c>
      <c r="D66" s="43">
        <f>COUNTIF(E5:E56,"U")</f>
        <v>0</v>
      </c>
      <c r="E66" s="42">
        <f>COUNTIF(F5:F56,"U")</f>
        <v>0</v>
      </c>
      <c r="F66" s="212" t="s">
        <v>2</v>
      </c>
      <c r="G66" s="213"/>
      <c r="H66" s="28">
        <f>COUNTIF(I5:I52,"*")</f>
        <v>0</v>
      </c>
      <c r="I66" s="214" t="s">
        <v>2</v>
      </c>
      <c r="J66" s="213"/>
      <c r="K66" s="28">
        <f>COUNTIF(L5:L52,"*")</f>
        <v>0</v>
      </c>
      <c r="L66" s="214" t="s">
        <v>2</v>
      </c>
      <c r="M66" s="213"/>
      <c r="N66" s="28">
        <f>COUNTIF(O5:O52,"*")</f>
        <v>0</v>
      </c>
      <c r="O66" s="214" t="s">
        <v>2</v>
      </c>
      <c r="P66" s="213"/>
      <c r="Q66" s="28">
        <f>COUNTIF(R5:R52,"*")</f>
        <v>0</v>
      </c>
      <c r="R66" s="214" t="s">
        <v>2</v>
      </c>
      <c r="S66" s="213"/>
      <c r="T66" s="28">
        <f>COUNTIF(U5:U52,"*")</f>
        <v>0</v>
      </c>
    </row>
    <row r="67" spans="1:20" ht="15.9" thickBot="1" x14ac:dyDescent="0.45">
      <c r="A67" s="4"/>
      <c r="E67" s="1"/>
      <c r="F67" s="215" t="s">
        <v>19</v>
      </c>
      <c r="G67" s="216"/>
      <c r="H67" s="29" t="str">
        <f>IF(H64&gt;=((H64+H65)*(2/3)),"PASS","FAIL")</f>
        <v>PASS</v>
      </c>
      <c r="I67" s="215" t="s">
        <v>19</v>
      </c>
      <c r="J67" s="216"/>
      <c r="K67" s="29" t="str">
        <f>IF(K64&gt;=((K64+K65)*(2/3)),"PASS","FAIL")</f>
        <v>PASS</v>
      </c>
      <c r="L67" s="215" t="s">
        <v>19</v>
      </c>
      <c r="M67" s="216"/>
      <c r="N67" s="29" t="str">
        <f>IF(N64&gt;=((N64+N65)*(2/3)),"PASS","FAIL")</f>
        <v>PASS</v>
      </c>
      <c r="O67" s="215" t="s">
        <v>19</v>
      </c>
      <c r="P67" s="216"/>
      <c r="Q67" s="29" t="str">
        <f>IF(Q64&gt;=((Q64+Q65)*(2/3)),"PASS","FAIL")</f>
        <v>PASS</v>
      </c>
      <c r="R67" s="215" t="s">
        <v>19</v>
      </c>
      <c r="S67" s="216"/>
      <c r="T67" s="29" t="str">
        <f>IF(T64&gt;=((T64+T65)*(2/3)),"PASS","FAIL")</f>
        <v>PASS</v>
      </c>
    </row>
    <row r="68" spans="1:20" x14ac:dyDescent="0.4">
      <c r="A68" s="4"/>
      <c r="E68" s="1"/>
    </row>
  </sheetData>
  <sortState ref="A5:B52">
    <sortCondition ref="A5"/>
  </sortState>
  <mergeCells count="65">
    <mergeCell ref="F67:G67"/>
    <mergeCell ref="I67:J67"/>
    <mergeCell ref="L67:M67"/>
    <mergeCell ref="O67:P67"/>
    <mergeCell ref="R67:S67"/>
    <mergeCell ref="F65:G65"/>
    <mergeCell ref="I65:J65"/>
    <mergeCell ref="L65:M65"/>
    <mergeCell ref="O65:P65"/>
    <mergeCell ref="R65:S65"/>
    <mergeCell ref="F66:G66"/>
    <mergeCell ref="I66:J66"/>
    <mergeCell ref="L66:M66"/>
    <mergeCell ref="O66:P66"/>
    <mergeCell ref="R66:S66"/>
    <mergeCell ref="F63:H63"/>
    <mergeCell ref="I63:K63"/>
    <mergeCell ref="L63:N63"/>
    <mergeCell ref="O63:Q63"/>
    <mergeCell ref="R63:T63"/>
    <mergeCell ref="F64:G64"/>
    <mergeCell ref="I64:J64"/>
    <mergeCell ref="L64:M64"/>
    <mergeCell ref="O64:P64"/>
    <mergeCell ref="R64:S64"/>
    <mergeCell ref="F61:G61"/>
    <mergeCell ref="I61:J61"/>
    <mergeCell ref="L61:M61"/>
    <mergeCell ref="O61:P61"/>
    <mergeCell ref="R61:S61"/>
    <mergeCell ref="F62:H62"/>
    <mergeCell ref="I62:K62"/>
    <mergeCell ref="L62:N62"/>
    <mergeCell ref="O62:Q62"/>
    <mergeCell ref="R62:T62"/>
    <mergeCell ref="F59:G59"/>
    <mergeCell ref="I59:J59"/>
    <mergeCell ref="L59:M59"/>
    <mergeCell ref="O59:P59"/>
    <mergeCell ref="R59:S59"/>
    <mergeCell ref="F60:G60"/>
    <mergeCell ref="I60:J60"/>
    <mergeCell ref="L60:M60"/>
    <mergeCell ref="O60:P60"/>
    <mergeCell ref="R60:S60"/>
    <mergeCell ref="R57:T57"/>
    <mergeCell ref="F58:G58"/>
    <mergeCell ref="I58:J58"/>
    <mergeCell ref="L58:M58"/>
    <mergeCell ref="O58:P58"/>
    <mergeCell ref="R58:S58"/>
    <mergeCell ref="O57:Q57"/>
    <mergeCell ref="A4:B4"/>
    <mergeCell ref="A57:E57"/>
    <mergeCell ref="F57:H57"/>
    <mergeCell ref="I57:K57"/>
    <mergeCell ref="L57:N57"/>
    <mergeCell ref="B1:L1"/>
    <mergeCell ref="C2:F3"/>
    <mergeCell ref="G2:U2"/>
    <mergeCell ref="G3:I3"/>
    <mergeCell ref="J3:L3"/>
    <mergeCell ref="M3:O3"/>
    <mergeCell ref="P3:R3"/>
    <mergeCell ref="S3:U3"/>
  </mergeCells>
  <conditionalFormatting sqref="I5">
    <cfRule type="expression" dxfId="2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62"/>
  <sheetViews>
    <sheetView zoomScale="91" zoomScaleNormal="150" zoomScalePageLayoutView="150" workbookViewId="0">
      <selection sqref="A1:U61"/>
    </sheetView>
  </sheetViews>
  <sheetFormatPr defaultColWidth="8.84375" defaultRowHeight="15.45" x14ac:dyDescent="0.4"/>
  <cols>
    <col min="1" max="1" width="27.15234375" style="1" customWidth="1"/>
    <col min="2" max="2" width="10.4609375" style="4" customWidth="1"/>
    <col min="3" max="5" width="6.69140625" style="4" customWidth="1"/>
    <col min="6" max="8" width="6.69140625" style="1" customWidth="1"/>
    <col min="9" max="9" width="7.84375" style="1" customWidth="1"/>
    <col min="10" max="11" width="6.69140625" style="1" customWidth="1"/>
    <col min="12" max="12" width="7.84375" style="1" customWidth="1"/>
    <col min="13" max="14" width="6.69140625" style="1" customWidth="1"/>
    <col min="15" max="15" width="7.84375" style="1" customWidth="1"/>
    <col min="16" max="17" width="6.69140625" style="1" customWidth="1"/>
    <col min="18" max="18" width="7.84375" style="1" customWidth="1"/>
    <col min="19" max="20" width="6.69140625" style="1" customWidth="1"/>
    <col min="21" max="21" width="7.84375" style="1" customWidth="1"/>
    <col min="22" max="22" width="8.84375" style="1"/>
    <col min="23" max="23" width="14.15234375" style="1" bestFit="1" customWidth="1"/>
    <col min="24" max="24" width="13.69140625" style="1" customWidth="1"/>
    <col min="25" max="16384" width="8.84375" style="1"/>
  </cols>
  <sheetData>
    <row r="1" spans="1:24" ht="22.75" thickBot="1" x14ac:dyDescent="0.55000000000000004"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1:24" ht="32.049999999999997" customHeight="1" thickBot="1" x14ac:dyDescent="0.5"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  <c r="W2" s="65" t="s">
        <v>73</v>
      </c>
      <c r="X2" s="66">
        <v>42830</v>
      </c>
    </row>
    <row r="3" spans="1:24" ht="15.9" thickBot="1" x14ac:dyDescent="0.45">
      <c r="B3" s="2"/>
      <c r="C3" s="233"/>
      <c r="D3" s="234"/>
      <c r="E3" s="234"/>
      <c r="F3" s="235"/>
      <c r="G3" s="239" t="s">
        <v>167</v>
      </c>
      <c r="H3" s="239"/>
      <c r="I3" s="239"/>
      <c r="J3" s="239" t="s">
        <v>168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3" t="s">
        <v>70</v>
      </c>
      <c r="X3" s="80">
        <v>0.27569444444444446</v>
      </c>
    </row>
    <row r="4" spans="1:24" s="3" customFormat="1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90" t="s">
        <v>0</v>
      </c>
      <c r="H4" s="91" t="s">
        <v>1</v>
      </c>
      <c r="I4" s="20" t="s">
        <v>2</v>
      </c>
      <c r="J4" s="90" t="s">
        <v>0</v>
      </c>
      <c r="K4" s="91" t="s">
        <v>1</v>
      </c>
      <c r="L4" s="20" t="s">
        <v>2</v>
      </c>
      <c r="M4" s="90" t="s">
        <v>0</v>
      </c>
      <c r="N4" s="91" t="s">
        <v>1</v>
      </c>
      <c r="O4" s="92" t="s">
        <v>2</v>
      </c>
      <c r="P4" s="21" t="s">
        <v>0</v>
      </c>
      <c r="Q4" s="91" t="s">
        <v>1</v>
      </c>
      <c r="R4" s="20" t="s">
        <v>2</v>
      </c>
      <c r="S4" s="90" t="s">
        <v>0</v>
      </c>
      <c r="T4" s="91" t="s">
        <v>1</v>
      </c>
      <c r="U4" s="92" t="s">
        <v>2</v>
      </c>
      <c r="W4" s="3" t="s">
        <v>71</v>
      </c>
      <c r="X4" s="80"/>
    </row>
    <row r="5" spans="1:24" x14ac:dyDescent="0.4">
      <c r="A5" s="73" t="s">
        <v>146</v>
      </c>
      <c r="B5" s="74" t="s">
        <v>147</v>
      </c>
      <c r="C5" s="68" t="s">
        <v>74</v>
      </c>
      <c r="D5" s="68"/>
      <c r="E5" s="57"/>
      <c r="F5" s="19"/>
      <c r="G5" s="17"/>
      <c r="H5" s="18" t="s">
        <v>1</v>
      </c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  <c r="W5" s="3" t="s">
        <v>72</v>
      </c>
      <c r="X5" s="80"/>
    </row>
    <row r="6" spans="1:24" x14ac:dyDescent="0.4">
      <c r="A6" s="71" t="s">
        <v>103</v>
      </c>
      <c r="B6" s="72" t="s">
        <v>104</v>
      </c>
      <c r="C6" s="69" t="s">
        <v>74</v>
      </c>
      <c r="D6" s="69"/>
      <c r="E6" s="6"/>
      <c r="F6" s="7"/>
      <c r="G6" s="8"/>
      <c r="H6" s="9" t="s">
        <v>1</v>
      </c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  <c r="W6" s="3" t="s">
        <v>69</v>
      </c>
      <c r="X6" s="85">
        <v>0.35347222222222219</v>
      </c>
    </row>
    <row r="7" spans="1:24" x14ac:dyDescent="0.4">
      <c r="A7" s="71" t="s">
        <v>134</v>
      </c>
      <c r="B7" s="72" t="s">
        <v>108</v>
      </c>
      <c r="C7" s="69" t="s">
        <v>74</v>
      </c>
      <c r="D7" s="69"/>
      <c r="E7" s="6"/>
      <c r="F7" s="7"/>
      <c r="G7" s="8"/>
      <c r="H7" s="9" t="s">
        <v>1</v>
      </c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x14ac:dyDescent="0.4">
      <c r="A8" s="71" t="s">
        <v>155</v>
      </c>
      <c r="B8" s="72" t="s">
        <v>92</v>
      </c>
      <c r="C8" s="10" t="s">
        <v>74</v>
      </c>
      <c r="D8" s="10"/>
      <c r="E8" s="9"/>
      <c r="F8" s="7"/>
      <c r="G8" s="8"/>
      <c r="H8" s="9"/>
      <c r="I8" s="16" t="s">
        <v>2</v>
      </c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x14ac:dyDescent="0.4">
      <c r="A9" s="71" t="s">
        <v>93</v>
      </c>
      <c r="B9" s="72" t="s">
        <v>94</v>
      </c>
      <c r="C9" s="69" t="s">
        <v>74</v>
      </c>
      <c r="D9" s="69"/>
      <c r="E9" s="6"/>
      <c r="F9" s="7"/>
      <c r="G9" s="8"/>
      <c r="H9" s="9" t="s">
        <v>1</v>
      </c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4" x14ac:dyDescent="0.4">
      <c r="A10" s="71" t="s">
        <v>107</v>
      </c>
      <c r="B10" s="72" t="s">
        <v>164</v>
      </c>
      <c r="C10" s="69" t="s">
        <v>74</v>
      </c>
      <c r="D10" s="69"/>
      <c r="E10" s="6"/>
      <c r="F10" s="7"/>
      <c r="G10" s="8"/>
      <c r="H10" s="9" t="s">
        <v>1</v>
      </c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x14ac:dyDescent="0.4">
      <c r="A11" s="71" t="s">
        <v>148</v>
      </c>
      <c r="B11" s="72" t="s">
        <v>149</v>
      </c>
      <c r="C11" s="69" t="s">
        <v>74</v>
      </c>
      <c r="D11" s="69"/>
      <c r="E11" s="6"/>
      <c r="F11" s="7"/>
      <c r="G11" s="8"/>
      <c r="H11" s="9" t="s">
        <v>1</v>
      </c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x14ac:dyDescent="0.4">
      <c r="A12" s="71" t="s">
        <v>158</v>
      </c>
      <c r="B12" s="72" t="s">
        <v>159</v>
      </c>
      <c r="C12" s="69" t="s">
        <v>74</v>
      </c>
      <c r="D12" s="69"/>
      <c r="E12" s="6"/>
      <c r="F12" s="7"/>
      <c r="G12" s="8" t="s">
        <v>0</v>
      </c>
      <c r="H12" s="9"/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x14ac:dyDescent="0.4">
      <c r="A13" s="71" t="s">
        <v>128</v>
      </c>
      <c r="B13" s="72" t="s">
        <v>129</v>
      </c>
      <c r="C13" s="10" t="s">
        <v>74</v>
      </c>
      <c r="D13" s="10"/>
      <c r="E13" s="9"/>
      <c r="F13" s="7"/>
      <c r="G13" s="8" t="s">
        <v>0</v>
      </c>
      <c r="H13" s="9"/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x14ac:dyDescent="0.4">
      <c r="A14" s="71" t="s">
        <v>101</v>
      </c>
      <c r="B14" s="72" t="s">
        <v>102</v>
      </c>
      <c r="C14" s="10" t="s">
        <v>75</v>
      </c>
      <c r="D14" s="10"/>
      <c r="E14" s="9"/>
      <c r="F14" s="7"/>
      <c r="G14" s="8"/>
      <c r="H14" s="9"/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x14ac:dyDescent="0.4">
      <c r="A15" s="71" t="s">
        <v>123</v>
      </c>
      <c r="B15" s="72" t="s">
        <v>124</v>
      </c>
      <c r="C15" s="69" t="s">
        <v>76</v>
      </c>
      <c r="D15" s="69"/>
      <c r="E15" s="6"/>
      <c r="F15" s="7"/>
      <c r="G15" s="8"/>
      <c r="H15" s="9"/>
      <c r="I15" s="16" t="s">
        <v>2</v>
      </c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x14ac:dyDescent="0.4">
      <c r="A16" s="71" t="s">
        <v>117</v>
      </c>
      <c r="B16" s="72" t="s">
        <v>118</v>
      </c>
      <c r="C16" s="69" t="s">
        <v>74</v>
      </c>
      <c r="D16" s="69"/>
      <c r="E16" s="6"/>
      <c r="F16" s="7"/>
      <c r="G16" s="8" t="s">
        <v>0</v>
      </c>
      <c r="H16" s="9"/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x14ac:dyDescent="0.4">
      <c r="A17" s="71" t="s">
        <v>82</v>
      </c>
      <c r="B17" s="72" t="s">
        <v>95</v>
      </c>
      <c r="C17" s="69" t="s">
        <v>74</v>
      </c>
      <c r="D17" s="69"/>
      <c r="E17" s="6"/>
      <c r="F17" s="7"/>
      <c r="G17" s="8" t="s">
        <v>0</v>
      </c>
      <c r="H17" s="9"/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x14ac:dyDescent="0.4">
      <c r="A18" s="71" t="s">
        <v>153</v>
      </c>
      <c r="B18" s="72" t="s">
        <v>154</v>
      </c>
      <c r="C18" s="10" t="s">
        <v>75</v>
      </c>
      <c r="D18" s="10"/>
      <c r="E18" s="9"/>
      <c r="F18" s="7"/>
      <c r="G18" s="8"/>
      <c r="H18" s="9"/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x14ac:dyDescent="0.4">
      <c r="A19" s="71" t="s">
        <v>160</v>
      </c>
      <c r="B19" s="72" t="s">
        <v>161</v>
      </c>
      <c r="C19" s="10" t="s">
        <v>75</v>
      </c>
      <c r="D19" s="10"/>
      <c r="E19" s="9"/>
      <c r="F19" s="7"/>
      <c r="G19" s="8"/>
      <c r="H19" s="9"/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x14ac:dyDescent="0.4">
      <c r="A20" s="71" t="s">
        <v>132</v>
      </c>
      <c r="B20" s="72" t="s">
        <v>133</v>
      </c>
      <c r="C20" s="69" t="s">
        <v>74</v>
      </c>
      <c r="D20" s="69"/>
      <c r="E20" s="6"/>
      <c r="F20" s="7"/>
      <c r="G20" s="8"/>
      <c r="H20" s="9"/>
      <c r="I20" s="16" t="s">
        <v>2</v>
      </c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x14ac:dyDescent="0.4">
      <c r="A21" s="71" t="s">
        <v>109</v>
      </c>
      <c r="B21" s="72" t="s">
        <v>110</v>
      </c>
      <c r="C21" s="69" t="s">
        <v>74</v>
      </c>
      <c r="D21" s="69"/>
      <c r="E21" s="6"/>
      <c r="F21" s="7"/>
      <c r="G21" s="8" t="s">
        <v>0</v>
      </c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x14ac:dyDescent="0.4">
      <c r="A22" s="71" t="s">
        <v>120</v>
      </c>
      <c r="B22" s="72" t="s">
        <v>80</v>
      </c>
      <c r="C22" s="69" t="s">
        <v>74</v>
      </c>
      <c r="D22" s="69"/>
      <c r="E22" s="6"/>
      <c r="F22" s="7"/>
      <c r="G22" s="8"/>
      <c r="H22" s="9" t="s">
        <v>1</v>
      </c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x14ac:dyDescent="0.4">
      <c r="A23" s="71" t="s">
        <v>113</v>
      </c>
      <c r="B23" s="72" t="s">
        <v>114</v>
      </c>
      <c r="C23" s="10" t="s">
        <v>74</v>
      </c>
      <c r="D23" s="10"/>
      <c r="E23" s="9"/>
      <c r="F23" s="7"/>
      <c r="G23" s="8"/>
      <c r="H23" s="9" t="s">
        <v>1</v>
      </c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x14ac:dyDescent="0.4">
      <c r="A24" s="71" t="s">
        <v>96</v>
      </c>
      <c r="B24" s="72" t="s">
        <v>97</v>
      </c>
      <c r="C24" s="69" t="s">
        <v>74</v>
      </c>
      <c r="D24" s="69"/>
      <c r="E24" s="6"/>
      <c r="F24" s="7"/>
      <c r="G24" s="8"/>
      <c r="H24" s="9" t="s">
        <v>1</v>
      </c>
      <c r="I24" s="16"/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x14ac:dyDescent="0.4">
      <c r="A25" s="71" t="s">
        <v>140</v>
      </c>
      <c r="B25" s="72" t="s">
        <v>141</v>
      </c>
      <c r="C25" s="10" t="s">
        <v>76</v>
      </c>
      <c r="D25" s="10"/>
      <c r="E25" s="9"/>
      <c r="F25" s="7"/>
      <c r="G25" s="8"/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x14ac:dyDescent="0.4">
      <c r="A26" s="71" t="s">
        <v>90</v>
      </c>
      <c r="B26" s="72" t="s">
        <v>81</v>
      </c>
      <c r="C26" s="75" t="s">
        <v>74</v>
      </c>
      <c r="D26" s="75"/>
      <c r="E26" s="76"/>
      <c r="F26" s="77"/>
      <c r="G26" s="75"/>
      <c r="H26" s="76" t="s">
        <v>1</v>
      </c>
      <c r="I26" s="79"/>
      <c r="J26" s="78"/>
      <c r="K26" s="76"/>
      <c r="L26" s="77"/>
      <c r="M26" s="75"/>
      <c r="N26" s="76"/>
      <c r="O26" s="79"/>
      <c r="P26" s="78"/>
      <c r="Q26" s="76"/>
      <c r="R26" s="77"/>
      <c r="S26" s="75"/>
      <c r="T26" s="76"/>
      <c r="U26" s="77"/>
    </row>
    <row r="27" spans="1:21" x14ac:dyDescent="0.4">
      <c r="A27" s="71" t="s">
        <v>83</v>
      </c>
      <c r="B27" s="72" t="s">
        <v>77</v>
      </c>
      <c r="C27" s="75" t="s">
        <v>74</v>
      </c>
      <c r="D27" s="75"/>
      <c r="E27" s="76"/>
      <c r="F27" s="77"/>
      <c r="G27" s="75"/>
      <c r="H27" s="76" t="s">
        <v>1</v>
      </c>
      <c r="I27" s="79"/>
      <c r="J27" s="78"/>
      <c r="K27" s="76"/>
      <c r="L27" s="77"/>
      <c r="M27" s="75"/>
      <c r="N27" s="76"/>
      <c r="O27" s="79"/>
      <c r="P27" s="78"/>
      <c r="Q27" s="76"/>
      <c r="R27" s="77"/>
      <c r="S27" s="75"/>
      <c r="T27" s="76"/>
      <c r="U27" s="77"/>
    </row>
    <row r="28" spans="1:21" x14ac:dyDescent="0.4">
      <c r="A28" s="71" t="s">
        <v>137</v>
      </c>
      <c r="B28" s="72" t="s">
        <v>180</v>
      </c>
      <c r="C28" s="75" t="s">
        <v>74</v>
      </c>
      <c r="D28" s="75"/>
      <c r="E28" s="76"/>
      <c r="F28" s="77"/>
      <c r="G28" s="75"/>
      <c r="H28" s="76"/>
      <c r="I28" s="79" t="s">
        <v>2</v>
      </c>
      <c r="J28" s="78"/>
      <c r="K28" s="76"/>
      <c r="L28" s="77"/>
      <c r="M28" s="75"/>
      <c r="N28" s="76"/>
      <c r="O28" s="79"/>
      <c r="P28" s="78"/>
      <c r="Q28" s="76"/>
      <c r="R28" s="77"/>
      <c r="S28" s="75"/>
      <c r="T28" s="76"/>
      <c r="U28" s="77"/>
    </row>
    <row r="29" spans="1:21" x14ac:dyDescent="0.4">
      <c r="A29" s="71" t="s">
        <v>156</v>
      </c>
      <c r="B29" s="72" t="s">
        <v>84</v>
      </c>
      <c r="C29" s="75" t="s">
        <v>74</v>
      </c>
      <c r="D29" s="75"/>
      <c r="E29" s="76"/>
      <c r="F29" s="77"/>
      <c r="G29" s="75"/>
      <c r="H29" s="76" t="s">
        <v>1</v>
      </c>
      <c r="I29" s="79"/>
      <c r="J29" s="78"/>
      <c r="K29" s="76"/>
      <c r="L29" s="77"/>
      <c r="M29" s="75"/>
      <c r="N29" s="76"/>
      <c r="O29" s="79"/>
      <c r="P29" s="78"/>
      <c r="Q29" s="76"/>
      <c r="R29" s="77"/>
      <c r="S29" s="75"/>
      <c r="T29" s="76"/>
      <c r="U29" s="77"/>
    </row>
    <row r="30" spans="1:21" x14ac:dyDescent="0.4">
      <c r="A30" s="71" t="s">
        <v>126</v>
      </c>
      <c r="B30" s="72" t="s">
        <v>127</v>
      </c>
      <c r="C30" s="75" t="s">
        <v>74</v>
      </c>
      <c r="D30" s="75"/>
      <c r="E30" s="76"/>
      <c r="F30" s="77"/>
      <c r="G30" s="75"/>
      <c r="H30" s="76"/>
      <c r="I30" s="79"/>
      <c r="J30" s="78"/>
      <c r="K30" s="76"/>
      <c r="L30" s="77"/>
      <c r="M30" s="75"/>
      <c r="N30" s="76"/>
      <c r="O30" s="79"/>
      <c r="P30" s="78"/>
      <c r="Q30" s="76"/>
      <c r="R30" s="77"/>
      <c r="S30" s="75"/>
      <c r="T30" s="76"/>
      <c r="U30" s="77"/>
    </row>
    <row r="31" spans="1:21" x14ac:dyDescent="0.4">
      <c r="A31" s="71" t="s">
        <v>142</v>
      </c>
      <c r="B31" s="72" t="s">
        <v>143</v>
      </c>
      <c r="C31" s="75" t="s">
        <v>74</v>
      </c>
      <c r="D31" s="75"/>
      <c r="E31" s="76"/>
      <c r="F31" s="77"/>
      <c r="G31" s="75"/>
      <c r="H31" s="76" t="s">
        <v>1</v>
      </c>
      <c r="I31" s="79"/>
      <c r="J31" s="78"/>
      <c r="K31" s="76"/>
      <c r="L31" s="77"/>
      <c r="M31" s="75"/>
      <c r="N31" s="76"/>
      <c r="O31" s="79"/>
      <c r="P31" s="78"/>
      <c r="Q31" s="76"/>
      <c r="R31" s="77"/>
      <c r="S31" s="75"/>
      <c r="T31" s="76"/>
      <c r="U31" s="77"/>
    </row>
    <row r="32" spans="1:21" x14ac:dyDescent="0.4">
      <c r="A32" s="71" t="s">
        <v>130</v>
      </c>
      <c r="B32" s="72" t="s">
        <v>131</v>
      </c>
      <c r="C32" s="75"/>
      <c r="D32" s="75"/>
      <c r="E32" s="76"/>
      <c r="F32" s="77"/>
      <c r="G32" s="75"/>
      <c r="H32" s="76"/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x14ac:dyDescent="0.4">
      <c r="A33" s="71" t="s">
        <v>125</v>
      </c>
      <c r="B33" s="72" t="s">
        <v>98</v>
      </c>
      <c r="C33" s="75"/>
      <c r="D33" s="75"/>
      <c r="E33" s="76"/>
      <c r="F33" s="77"/>
      <c r="G33" s="75"/>
      <c r="H33" s="76"/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x14ac:dyDescent="0.4">
      <c r="A34" s="71" t="s">
        <v>162</v>
      </c>
      <c r="B34" s="72" t="s">
        <v>163</v>
      </c>
      <c r="C34" s="75"/>
      <c r="D34" s="75"/>
      <c r="E34" s="76"/>
      <c r="F34" s="77"/>
      <c r="G34" s="75"/>
      <c r="H34" s="76"/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x14ac:dyDescent="0.4">
      <c r="A35" s="71" t="s">
        <v>166</v>
      </c>
      <c r="B35" s="72" t="s">
        <v>87</v>
      </c>
      <c r="C35" s="75"/>
      <c r="D35" s="75"/>
      <c r="E35" s="76"/>
      <c r="F35" s="77"/>
      <c r="G35" s="75"/>
      <c r="H35" s="76"/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x14ac:dyDescent="0.4">
      <c r="A36" s="71" t="s">
        <v>150</v>
      </c>
      <c r="B36" s="72" t="s">
        <v>118</v>
      </c>
      <c r="C36" s="75" t="s">
        <v>74</v>
      </c>
      <c r="D36" s="75"/>
      <c r="E36" s="76"/>
      <c r="F36" s="77"/>
      <c r="G36" s="75"/>
      <c r="H36" s="76" t="s">
        <v>1</v>
      </c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x14ac:dyDescent="0.4">
      <c r="A37" s="71" t="s">
        <v>157</v>
      </c>
      <c r="B37" s="72" t="s">
        <v>79</v>
      </c>
      <c r="C37" s="81" t="s">
        <v>74</v>
      </c>
      <c r="D37" s="81"/>
      <c r="E37" s="82"/>
      <c r="F37" s="77"/>
      <c r="G37" s="75" t="s">
        <v>0</v>
      </c>
      <c r="H37" s="76"/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x14ac:dyDescent="0.4">
      <c r="A38" s="71" t="s">
        <v>121</v>
      </c>
      <c r="B38" s="72" t="s">
        <v>122</v>
      </c>
      <c r="C38" s="75" t="s">
        <v>74</v>
      </c>
      <c r="D38" s="75"/>
      <c r="E38" s="76"/>
      <c r="F38" s="77"/>
      <c r="G38" s="75" t="s">
        <v>0</v>
      </c>
      <c r="H38" s="76"/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x14ac:dyDescent="0.4">
      <c r="A39" s="71" t="s">
        <v>85</v>
      </c>
      <c r="B39" s="72" t="s">
        <v>91</v>
      </c>
      <c r="C39" s="75" t="s">
        <v>74</v>
      </c>
      <c r="D39" s="75"/>
      <c r="E39" s="76"/>
      <c r="F39" s="77"/>
      <c r="G39" s="75"/>
      <c r="H39" s="76" t="s">
        <v>1</v>
      </c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x14ac:dyDescent="0.4">
      <c r="A40" s="71" t="s">
        <v>144</v>
      </c>
      <c r="B40" s="72" t="s">
        <v>145</v>
      </c>
      <c r="C40" s="75" t="s">
        <v>76</v>
      </c>
      <c r="D40" s="75"/>
      <c r="E40" s="76"/>
      <c r="F40" s="77"/>
      <c r="G40" s="75"/>
      <c r="H40" s="76"/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x14ac:dyDescent="0.4">
      <c r="A41" s="71" t="s">
        <v>151</v>
      </c>
      <c r="B41" s="72" t="s">
        <v>152</v>
      </c>
      <c r="C41" s="75" t="s">
        <v>74</v>
      </c>
      <c r="D41" s="75"/>
      <c r="E41" s="76"/>
      <c r="F41" s="77"/>
      <c r="G41" s="75"/>
      <c r="H41" s="76" t="s">
        <v>1</v>
      </c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x14ac:dyDescent="0.4">
      <c r="A42" s="71" t="s">
        <v>99</v>
      </c>
      <c r="B42" s="72" t="s">
        <v>100</v>
      </c>
      <c r="C42" s="75" t="s">
        <v>75</v>
      </c>
      <c r="D42" s="75"/>
      <c r="E42" s="76"/>
      <c r="F42" s="77"/>
      <c r="G42" s="75"/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x14ac:dyDescent="0.4">
      <c r="A43" s="71" t="s">
        <v>135</v>
      </c>
      <c r="B43" s="72" t="s">
        <v>136</v>
      </c>
      <c r="C43" s="75" t="s">
        <v>75</v>
      </c>
      <c r="D43" s="75"/>
      <c r="E43" s="76"/>
      <c r="F43" s="77"/>
      <c r="G43" s="75"/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x14ac:dyDescent="0.4">
      <c r="A44" s="71" t="s">
        <v>139</v>
      </c>
      <c r="B44" s="72" t="s">
        <v>171</v>
      </c>
      <c r="C44" s="75" t="s">
        <v>74</v>
      </c>
      <c r="D44" s="75"/>
      <c r="E44" s="76"/>
      <c r="F44" s="77"/>
      <c r="G44" s="75" t="s">
        <v>0</v>
      </c>
      <c r="H44" s="76"/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x14ac:dyDescent="0.4">
      <c r="A45" s="71" t="s">
        <v>172</v>
      </c>
      <c r="B45" s="72" t="s">
        <v>89</v>
      </c>
      <c r="C45" s="81" t="s">
        <v>74</v>
      </c>
      <c r="D45" s="81"/>
      <c r="E45" s="82"/>
      <c r="F45" s="77"/>
      <c r="G45" s="75"/>
      <c r="H45" s="76"/>
      <c r="I45" s="79" t="s">
        <v>2</v>
      </c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ht="15.9" thickBot="1" x14ac:dyDescent="0.45">
      <c r="A46" s="71" t="s">
        <v>170</v>
      </c>
      <c r="B46" s="72" t="s">
        <v>88</v>
      </c>
      <c r="C46" s="64" t="s">
        <v>75</v>
      </c>
      <c r="D46" s="64"/>
      <c r="E46" s="61"/>
      <c r="F46" s="62"/>
      <c r="G46" s="64"/>
      <c r="H46" s="61"/>
      <c r="I46" s="63"/>
      <c r="J46" s="60"/>
      <c r="K46" s="61"/>
      <c r="L46" s="62"/>
      <c r="M46" s="64"/>
      <c r="N46" s="61"/>
      <c r="O46" s="63"/>
      <c r="P46" s="60"/>
      <c r="Q46" s="61"/>
      <c r="R46" s="62"/>
      <c r="S46" s="64"/>
      <c r="T46" s="61"/>
      <c r="U46" s="62"/>
    </row>
    <row r="47" spans="1:21" x14ac:dyDescent="0.4">
      <c r="A47" s="70"/>
      <c r="B47" s="53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</row>
    <row r="48" spans="1:21" x14ac:dyDescent="0.4">
      <c r="A48" s="53"/>
      <c r="B48" s="84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</row>
    <row r="49" spans="1:20" ht="15.9" thickBot="1" x14ac:dyDescent="0.45">
      <c r="A49" s="53"/>
      <c r="B49" s="84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</row>
    <row r="50" spans="1:20" ht="15.9" thickBot="1" x14ac:dyDescent="0.45">
      <c r="A50" s="47" t="s">
        <v>64</v>
      </c>
      <c r="B50" s="48">
        <f>COUNTIF(A5:A46,"*")</f>
        <v>42</v>
      </c>
      <c r="C50" s="48">
        <f>COUNTIF(A5:A46,"*")</f>
        <v>42</v>
      </c>
      <c r="D50" s="48">
        <f>COUNTIF(D5:D46,"P")</f>
        <v>0</v>
      </c>
      <c r="E50" s="1"/>
    </row>
    <row r="51" spans="1:20" ht="15.9" thickBot="1" x14ac:dyDescent="0.45">
      <c r="A51" s="242" t="s">
        <v>17</v>
      </c>
      <c r="B51" s="243"/>
      <c r="C51" s="243"/>
      <c r="D51" s="243"/>
      <c r="E51" s="244"/>
      <c r="F51" s="228" t="s">
        <v>18</v>
      </c>
      <c r="G51" s="226"/>
      <c r="H51" s="227"/>
      <c r="I51" s="228" t="s">
        <v>22</v>
      </c>
      <c r="J51" s="226"/>
      <c r="K51" s="227"/>
      <c r="L51" s="228" t="s">
        <v>23</v>
      </c>
      <c r="M51" s="226"/>
      <c r="N51" s="227"/>
      <c r="O51" s="228" t="s">
        <v>24</v>
      </c>
      <c r="P51" s="226"/>
      <c r="Q51" s="227"/>
      <c r="R51" s="228" t="s">
        <v>25</v>
      </c>
      <c r="S51" s="226"/>
      <c r="T51" s="227"/>
    </row>
    <row r="52" spans="1:20" ht="19.75" x14ac:dyDescent="0.4">
      <c r="A52" s="49" t="s">
        <v>16</v>
      </c>
      <c r="B52" s="50">
        <f>COUNTIF(C5:C46,"P")</f>
        <v>29</v>
      </c>
      <c r="C52" s="50">
        <f>COUNTIF(D5:D46,"P")</f>
        <v>0</v>
      </c>
      <c r="D52" s="50">
        <f>COUNTIF(E5:E46,"*")</f>
        <v>0</v>
      </c>
      <c r="E52" s="51">
        <f>COUNTIF(F5:F46,"*")</f>
        <v>0</v>
      </c>
      <c r="F52" s="217" t="s">
        <v>0</v>
      </c>
      <c r="G52" s="218"/>
      <c r="H52" s="26">
        <f>COUNTIF(G5:G46,"*")</f>
        <v>8</v>
      </c>
      <c r="I52" s="219" t="s">
        <v>0</v>
      </c>
      <c r="J52" s="218"/>
      <c r="K52" s="26">
        <f>COUNTIF(J5:J46,"*")</f>
        <v>0</v>
      </c>
      <c r="L52" s="219" t="s">
        <v>0</v>
      </c>
      <c r="M52" s="218"/>
      <c r="N52" s="26">
        <f>COUNTIF(M5:M46,"*")</f>
        <v>1</v>
      </c>
      <c r="O52" s="219" t="s">
        <v>0</v>
      </c>
      <c r="P52" s="218"/>
      <c r="Q52" s="26">
        <f>COUNTIF(P5:P46,"*")</f>
        <v>0</v>
      </c>
      <c r="R52" s="219" t="s">
        <v>0</v>
      </c>
      <c r="S52" s="218"/>
      <c r="T52" s="26">
        <f>COUNTIF(S5:S46,"*")</f>
        <v>0</v>
      </c>
    </row>
    <row r="53" spans="1:20" ht="19.75" x14ac:dyDescent="0.4">
      <c r="A53" s="22" t="s">
        <v>13</v>
      </c>
      <c r="B53" s="24">
        <f>ROUNDUP(B50*(1/2),0)</f>
        <v>21</v>
      </c>
      <c r="C53" s="24">
        <f>ROUNDUP(B50*(1/2),0)</f>
        <v>21</v>
      </c>
      <c r="D53" s="24">
        <f t="shared" ref="D53:E53" si="0">ROUNDUP(D52*(1/3),0)</f>
        <v>0</v>
      </c>
      <c r="E53" s="38">
        <f t="shared" si="0"/>
        <v>0</v>
      </c>
      <c r="F53" s="220" t="s">
        <v>1</v>
      </c>
      <c r="G53" s="221"/>
      <c r="H53" s="27">
        <f>COUNTIF(H5:H46,"*")</f>
        <v>16</v>
      </c>
      <c r="I53" s="222" t="s">
        <v>1</v>
      </c>
      <c r="J53" s="221"/>
      <c r="K53" s="27">
        <f>COUNTIF(K5:K46,"*")</f>
        <v>0</v>
      </c>
      <c r="L53" s="222" t="s">
        <v>1</v>
      </c>
      <c r="M53" s="221"/>
      <c r="N53" s="27">
        <f>COUNTIF(N5:N46,"*")</f>
        <v>0</v>
      </c>
      <c r="O53" s="222" t="s">
        <v>1</v>
      </c>
      <c r="P53" s="221"/>
      <c r="Q53" s="27">
        <f>COUNTIF(Q5:Q46,"*")</f>
        <v>0</v>
      </c>
      <c r="R53" s="222" t="s">
        <v>1</v>
      </c>
      <c r="S53" s="221"/>
      <c r="T53" s="27">
        <f>COUNTIF(T5:T46,"*")</f>
        <v>0</v>
      </c>
    </row>
    <row r="54" spans="1:20" ht="20.149999999999999" thickBot="1" x14ac:dyDescent="0.45">
      <c r="A54" s="22" t="s">
        <v>14</v>
      </c>
      <c r="B54" s="24">
        <f>ROUNDDOWN(B52/2,0)+1</f>
        <v>15</v>
      </c>
      <c r="C54" s="24">
        <f>ROUNDDOWN(C52/2,0)+1</f>
        <v>1</v>
      </c>
      <c r="D54" s="24">
        <f>ROUNDDOWN(D52/2,0)+1</f>
        <v>1</v>
      </c>
      <c r="E54" s="38">
        <f t="shared" ref="E54" si="1">ROUNDDOWN(E52/2,0)+1</f>
        <v>1</v>
      </c>
      <c r="F54" s="212" t="s">
        <v>2</v>
      </c>
      <c r="G54" s="213"/>
      <c r="H54" s="28">
        <f>COUNTIF(I5:I46,"*")</f>
        <v>5</v>
      </c>
      <c r="I54" s="214" t="s">
        <v>2</v>
      </c>
      <c r="J54" s="213"/>
      <c r="K54" s="28">
        <f>COUNTIF(L5:L46,"*")</f>
        <v>0</v>
      </c>
      <c r="L54" s="214" t="s">
        <v>2</v>
      </c>
      <c r="M54" s="213"/>
      <c r="N54" s="28">
        <f>COUNTIF(O5:O46,"*")</f>
        <v>0</v>
      </c>
      <c r="O54" s="214" t="s">
        <v>2</v>
      </c>
      <c r="P54" s="213"/>
      <c r="Q54" s="28">
        <f>COUNTIF(R5:R46,"*")</f>
        <v>0</v>
      </c>
      <c r="R54" s="214" t="s">
        <v>2</v>
      </c>
      <c r="S54" s="213"/>
      <c r="T54" s="28">
        <f>COUNTIF(U5:U46,"*")</f>
        <v>0</v>
      </c>
    </row>
    <row r="55" spans="1:20" ht="20.149999999999999" thickBot="1" x14ac:dyDescent="0.45">
      <c r="A55" s="35" t="s">
        <v>15</v>
      </c>
      <c r="B55" s="36">
        <f>ROUNDUP(B52*2/3,0)</f>
        <v>20</v>
      </c>
      <c r="C55" s="36">
        <f t="shared" ref="C55:E55" si="2">ROUNDUP(C52*2/3,0)</f>
        <v>0</v>
      </c>
      <c r="D55" s="36">
        <f t="shared" si="2"/>
        <v>0</v>
      </c>
      <c r="E55" s="83">
        <f t="shared" si="2"/>
        <v>0</v>
      </c>
      <c r="F55" s="215" t="s">
        <v>19</v>
      </c>
      <c r="G55" s="216"/>
      <c r="H55" s="29" t="str">
        <f>IF(H52&gt;H53,"PASS","FAIL")</f>
        <v>FAIL</v>
      </c>
      <c r="I55" s="215" t="s">
        <v>19</v>
      </c>
      <c r="J55" s="216"/>
      <c r="K55" s="29" t="str">
        <f>IF(K52&gt;K53,"PASS","FAIL")</f>
        <v>FAIL</v>
      </c>
      <c r="L55" s="215" t="s">
        <v>19</v>
      </c>
      <c r="M55" s="216"/>
      <c r="N55" s="29" t="str">
        <f>IF(N52&gt;N53,"PASS","FAIL")</f>
        <v>PASS</v>
      </c>
      <c r="O55" s="215" t="s">
        <v>19</v>
      </c>
      <c r="P55" s="216"/>
      <c r="Q55" s="29" t="str">
        <f>IF(Q52&gt;Q53,"PASS","FAIL")</f>
        <v>FAIL</v>
      </c>
      <c r="R55" s="215" t="s">
        <v>19</v>
      </c>
      <c r="S55" s="216"/>
      <c r="T55" s="29" t="str">
        <f>IF(T52&gt;T53,"PASS","FAIL")</f>
        <v>FAIL</v>
      </c>
    </row>
    <row r="56" spans="1:20" ht="20.149999999999999" thickBot="1" x14ac:dyDescent="0.45">
      <c r="A56" s="35" t="s">
        <v>67</v>
      </c>
      <c r="B56" s="36">
        <f>ROUNDUP(B50*2/3,0)</f>
        <v>28</v>
      </c>
      <c r="C56" s="36">
        <f>ROUNDUP(C50*2/3,0)</f>
        <v>28</v>
      </c>
      <c r="D56" s="36">
        <f t="shared" ref="D56:E56" si="3">ROUNDUP(D50*2/3,0)</f>
        <v>0</v>
      </c>
      <c r="E56" s="83">
        <f t="shared" si="3"/>
        <v>0</v>
      </c>
      <c r="F56" s="223" t="s">
        <v>21</v>
      </c>
      <c r="G56" s="224"/>
      <c r="H56" s="225"/>
      <c r="I56" s="223" t="s">
        <v>21</v>
      </c>
      <c r="J56" s="224"/>
      <c r="K56" s="225"/>
      <c r="L56" s="223" t="s">
        <v>21</v>
      </c>
      <c r="M56" s="224"/>
      <c r="N56" s="225"/>
      <c r="O56" s="223" t="s">
        <v>21</v>
      </c>
      <c r="P56" s="224"/>
      <c r="Q56" s="225"/>
      <c r="R56" s="223" t="s">
        <v>21</v>
      </c>
      <c r="S56" s="224"/>
      <c r="T56" s="225"/>
    </row>
    <row r="57" spans="1:20" ht="15.9" thickBot="1" x14ac:dyDescent="0.45">
      <c r="A57" s="37" t="s">
        <v>26</v>
      </c>
      <c r="B57" s="88">
        <f>ROUNDUP(B52*0.25,0)</f>
        <v>8</v>
      </c>
      <c r="C57" s="88">
        <f>ROUNDUP(C52*0.25,0)</f>
        <v>0</v>
      </c>
      <c r="D57" s="88">
        <f>ROUNDUP(D52*0.25,0)</f>
        <v>0</v>
      </c>
      <c r="E57" s="89">
        <f>ROUNDUP(E52*0.25,0)</f>
        <v>0</v>
      </c>
      <c r="F57" s="226" t="s">
        <v>20</v>
      </c>
      <c r="G57" s="226"/>
      <c r="H57" s="227"/>
      <c r="I57" s="228" t="s">
        <v>20</v>
      </c>
      <c r="J57" s="226"/>
      <c r="K57" s="227"/>
      <c r="L57" s="228" t="s">
        <v>20</v>
      </c>
      <c r="M57" s="226"/>
      <c r="N57" s="227"/>
      <c r="O57" s="228" t="s">
        <v>20</v>
      </c>
      <c r="P57" s="226"/>
      <c r="Q57" s="227"/>
      <c r="R57" s="228" t="s">
        <v>20</v>
      </c>
      <c r="S57" s="226"/>
      <c r="T57" s="227"/>
    </row>
    <row r="58" spans="1:20" x14ac:dyDescent="0.4">
      <c r="A58" s="40" t="s">
        <v>119</v>
      </c>
      <c r="B58" s="86">
        <f>ROUNDUP(B50*1/3,0)</f>
        <v>14</v>
      </c>
      <c r="C58" s="86">
        <f>ROUNDUP(C53*0.25,0)</f>
        <v>6</v>
      </c>
      <c r="D58" s="86">
        <f>ROUNDUP(D53*0.25,0)</f>
        <v>0</v>
      </c>
      <c r="E58" s="87">
        <f>ROUNDUP(E53*0.25,0)</f>
        <v>0</v>
      </c>
      <c r="F58" s="217" t="s">
        <v>0</v>
      </c>
      <c r="G58" s="218"/>
      <c r="H58" s="26">
        <f>COUNTIF(G5:G46,"*")</f>
        <v>8</v>
      </c>
      <c r="I58" s="219" t="s">
        <v>0</v>
      </c>
      <c r="J58" s="218"/>
      <c r="K58" s="26">
        <f>COUNTIF(J5:J46,"*")</f>
        <v>0</v>
      </c>
      <c r="L58" s="219" t="s">
        <v>0</v>
      </c>
      <c r="M58" s="218"/>
      <c r="N58" s="26">
        <f>COUNTIF(M5:M46,"*")</f>
        <v>1</v>
      </c>
      <c r="O58" s="219" t="s">
        <v>0</v>
      </c>
      <c r="P58" s="218"/>
      <c r="Q58" s="26">
        <f>COUNTIF(P5:P46,"*")</f>
        <v>0</v>
      </c>
      <c r="R58" s="219" t="s">
        <v>0</v>
      </c>
      <c r="S58" s="218"/>
      <c r="T58" s="26">
        <f>COUNTIF(S5:S46,"*")</f>
        <v>0</v>
      </c>
    </row>
    <row r="59" spans="1:20" x14ac:dyDescent="0.4">
      <c r="A59" s="40" t="s">
        <v>62</v>
      </c>
      <c r="B59" s="45">
        <f>COUNTIF(C5:C46,"E")</f>
        <v>3</v>
      </c>
      <c r="C59" s="45">
        <f>COUNTIF(D5:D49,"E")</f>
        <v>0</v>
      </c>
      <c r="D59" s="45">
        <f>COUNTIF(E5:E49,"E")</f>
        <v>0</v>
      </c>
      <c r="E59" s="44">
        <f>COUNTIF(F5:F49,"E")</f>
        <v>0</v>
      </c>
      <c r="F59" s="220" t="s">
        <v>1</v>
      </c>
      <c r="G59" s="221"/>
      <c r="H59" s="27">
        <f>COUNTIF(H5:H46,"*")</f>
        <v>16</v>
      </c>
      <c r="I59" s="222" t="s">
        <v>1</v>
      </c>
      <c r="J59" s="221"/>
      <c r="K59" s="27">
        <f>COUNTIF(K5:K46,"*")</f>
        <v>0</v>
      </c>
      <c r="L59" s="222" t="s">
        <v>1</v>
      </c>
      <c r="M59" s="221"/>
      <c r="N59" s="27">
        <f>COUNTIF(N5:N46,"*")</f>
        <v>0</v>
      </c>
      <c r="O59" s="222" t="s">
        <v>1</v>
      </c>
      <c r="P59" s="221"/>
      <c r="Q59" s="27">
        <f>COUNTIF(Q5:Q46,"*")</f>
        <v>0</v>
      </c>
      <c r="R59" s="222" t="s">
        <v>1</v>
      </c>
      <c r="S59" s="221"/>
      <c r="T59" s="27">
        <f>COUNTIF(T5:T46,"*")</f>
        <v>0</v>
      </c>
    </row>
    <row r="60" spans="1:20" ht="15.9" thickBot="1" x14ac:dyDescent="0.45">
      <c r="A60" s="41" t="s">
        <v>63</v>
      </c>
      <c r="B60" s="43">
        <f>COUNTIF(C5:C46,"U")</f>
        <v>6</v>
      </c>
      <c r="C60" s="43">
        <f>COUNTIF(D5:D50,"U")</f>
        <v>0</v>
      </c>
      <c r="D60" s="43">
        <f>COUNTIF(E5:E50,"U")</f>
        <v>0</v>
      </c>
      <c r="E60" s="42">
        <f>COUNTIF(F5:F50,"U")</f>
        <v>0</v>
      </c>
      <c r="F60" s="212" t="s">
        <v>2</v>
      </c>
      <c r="G60" s="213"/>
      <c r="H60" s="28">
        <f>COUNTIF(I5:I46,"*")</f>
        <v>5</v>
      </c>
      <c r="I60" s="214" t="s">
        <v>2</v>
      </c>
      <c r="J60" s="213"/>
      <c r="K60" s="28">
        <f>COUNTIF(L5:L46,"*")</f>
        <v>0</v>
      </c>
      <c r="L60" s="214" t="s">
        <v>2</v>
      </c>
      <c r="M60" s="213"/>
      <c r="N60" s="28">
        <f>COUNTIF(O5:O46,"*")</f>
        <v>0</v>
      </c>
      <c r="O60" s="214" t="s">
        <v>2</v>
      </c>
      <c r="P60" s="213"/>
      <c r="Q60" s="28">
        <f>COUNTIF(R5:R46,"*")</f>
        <v>0</v>
      </c>
      <c r="R60" s="214" t="s">
        <v>2</v>
      </c>
      <c r="S60" s="213"/>
      <c r="T60" s="28">
        <f>COUNTIF(U5:U46,"*")</f>
        <v>0</v>
      </c>
    </row>
    <row r="61" spans="1:20" ht="15.9" thickBot="1" x14ac:dyDescent="0.45">
      <c r="A61" s="4"/>
      <c r="E61" s="1"/>
      <c r="F61" s="215" t="s">
        <v>19</v>
      </c>
      <c r="G61" s="216"/>
      <c r="H61" s="29" t="str">
        <f>IF(H58&gt;=((H58+H59)*(2/3)),"PASS","FAIL")</f>
        <v>FAIL</v>
      </c>
      <c r="I61" s="215" t="s">
        <v>19</v>
      </c>
      <c r="J61" s="216"/>
      <c r="K61" s="29" t="str">
        <f>IF(K58&gt;=((K58+K59)*(2/3)),"PASS","FAIL")</f>
        <v>PASS</v>
      </c>
      <c r="L61" s="215" t="s">
        <v>19</v>
      </c>
      <c r="M61" s="216"/>
      <c r="N61" s="29" t="str">
        <f>IF(N58&gt;=((N58+N59)*(2/3)),"PASS","FAIL")</f>
        <v>PASS</v>
      </c>
      <c r="O61" s="215" t="s">
        <v>19</v>
      </c>
      <c r="P61" s="216"/>
      <c r="Q61" s="29" t="str">
        <f>IF(Q58&gt;=((Q58+Q59)*(2/3)),"PASS","FAIL")</f>
        <v>PASS</v>
      </c>
      <c r="R61" s="215" t="s">
        <v>19</v>
      </c>
      <c r="S61" s="216"/>
      <c r="T61" s="29" t="str">
        <f>IF(T58&gt;=((T58+T59)*(2/3)),"PASS","FAIL")</f>
        <v>PASS</v>
      </c>
    </row>
    <row r="62" spans="1:20" x14ac:dyDescent="0.4">
      <c r="A62" s="4"/>
      <c r="E62" s="1"/>
    </row>
  </sheetData>
  <sortState ref="A6:B46">
    <sortCondition ref="A5"/>
  </sortState>
  <mergeCells count="65">
    <mergeCell ref="F61:G61"/>
    <mergeCell ref="I61:J61"/>
    <mergeCell ref="L61:M61"/>
    <mergeCell ref="O61:P61"/>
    <mergeCell ref="R61:S61"/>
    <mergeCell ref="F59:G59"/>
    <mergeCell ref="I59:J59"/>
    <mergeCell ref="L59:M59"/>
    <mergeCell ref="O59:P59"/>
    <mergeCell ref="R59:S59"/>
    <mergeCell ref="F60:G60"/>
    <mergeCell ref="I60:J60"/>
    <mergeCell ref="L60:M60"/>
    <mergeCell ref="O60:P60"/>
    <mergeCell ref="R60:S60"/>
    <mergeCell ref="F57:H57"/>
    <mergeCell ref="I57:K57"/>
    <mergeCell ref="L57:N57"/>
    <mergeCell ref="O57:Q57"/>
    <mergeCell ref="R57:T57"/>
    <mergeCell ref="F58:G58"/>
    <mergeCell ref="I58:J58"/>
    <mergeCell ref="L58:M58"/>
    <mergeCell ref="O58:P58"/>
    <mergeCell ref="R58:S58"/>
    <mergeCell ref="F55:G55"/>
    <mergeCell ref="I55:J55"/>
    <mergeCell ref="L55:M55"/>
    <mergeCell ref="O55:P55"/>
    <mergeCell ref="R55:S55"/>
    <mergeCell ref="F56:H56"/>
    <mergeCell ref="I56:K56"/>
    <mergeCell ref="L56:N56"/>
    <mergeCell ref="O56:Q56"/>
    <mergeCell ref="R56:T56"/>
    <mergeCell ref="F53:G53"/>
    <mergeCell ref="I53:J53"/>
    <mergeCell ref="L53:M53"/>
    <mergeCell ref="O53:P53"/>
    <mergeCell ref="R53:S53"/>
    <mergeCell ref="F54:G54"/>
    <mergeCell ref="I54:J54"/>
    <mergeCell ref="L54:M54"/>
    <mergeCell ref="O54:P54"/>
    <mergeCell ref="R54:S54"/>
    <mergeCell ref="R51:T51"/>
    <mergeCell ref="F52:G52"/>
    <mergeCell ref="I52:J52"/>
    <mergeCell ref="L52:M52"/>
    <mergeCell ref="O52:P52"/>
    <mergeCell ref="R52:S52"/>
    <mergeCell ref="O51:Q51"/>
    <mergeCell ref="A4:B4"/>
    <mergeCell ref="A51:E51"/>
    <mergeCell ref="F51:H51"/>
    <mergeCell ref="I51:K51"/>
    <mergeCell ref="L51:N51"/>
    <mergeCell ref="B1:L1"/>
    <mergeCell ref="C2:F3"/>
    <mergeCell ref="G2:U2"/>
    <mergeCell ref="G3:I3"/>
    <mergeCell ref="J3:L3"/>
    <mergeCell ref="M3:O3"/>
    <mergeCell ref="P3:R3"/>
    <mergeCell ref="S3:U3"/>
  </mergeCells>
  <conditionalFormatting sqref="I5">
    <cfRule type="expression" dxfId="1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topLeftCell="N1" workbookViewId="0">
      <selection activeCell="AG1" sqref="AG1"/>
    </sheetView>
  </sheetViews>
  <sheetFormatPr defaultColWidth="11.07421875" defaultRowHeight="14.6" x14ac:dyDescent="0.4"/>
  <sheetData>
    <row r="1" spans="1:24" ht="22.75" thickBot="1" x14ac:dyDescent="0.55000000000000004">
      <c r="A1" s="1"/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1"/>
      <c r="N1" s="1"/>
      <c r="O1" s="1"/>
      <c r="P1" s="1"/>
      <c r="Q1" s="1"/>
      <c r="R1" s="1"/>
      <c r="S1" s="1"/>
      <c r="T1" s="1"/>
      <c r="U1" s="1"/>
    </row>
    <row r="2" spans="1:24" ht="15.9" thickBot="1" x14ac:dyDescent="0.45">
      <c r="A2" s="1"/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</row>
    <row r="3" spans="1:24" ht="15.9" thickBot="1" x14ac:dyDescent="0.45">
      <c r="A3" s="1"/>
      <c r="B3" s="2"/>
      <c r="C3" s="233"/>
      <c r="D3" s="234"/>
      <c r="E3" s="234"/>
      <c r="F3" s="235"/>
      <c r="G3" s="239" t="s">
        <v>264</v>
      </c>
      <c r="H3" s="239"/>
      <c r="I3" s="239"/>
      <c r="J3" s="239" t="s">
        <v>265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137" t="s">
        <v>245</v>
      </c>
      <c r="X3" s="138">
        <v>0.27430555555555552</v>
      </c>
    </row>
    <row r="4" spans="1:24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199" t="s">
        <v>0</v>
      </c>
      <c r="H4" s="200" t="s">
        <v>1</v>
      </c>
      <c r="I4" s="20" t="s">
        <v>2</v>
      </c>
      <c r="J4" s="199" t="s">
        <v>0</v>
      </c>
      <c r="K4" s="200" t="s">
        <v>1</v>
      </c>
      <c r="L4" s="20" t="s">
        <v>2</v>
      </c>
      <c r="M4" s="199" t="s">
        <v>0</v>
      </c>
      <c r="N4" s="200" t="s">
        <v>1</v>
      </c>
      <c r="O4" s="201" t="s">
        <v>2</v>
      </c>
      <c r="P4" s="21" t="s">
        <v>0</v>
      </c>
      <c r="Q4" s="200" t="s">
        <v>1</v>
      </c>
      <c r="R4" s="20" t="s">
        <v>2</v>
      </c>
      <c r="S4" s="199" t="s">
        <v>0</v>
      </c>
      <c r="T4" s="200" t="s">
        <v>1</v>
      </c>
      <c r="U4" s="201" t="s">
        <v>2</v>
      </c>
      <c r="W4" s="136" t="s">
        <v>246</v>
      </c>
      <c r="X4" s="138">
        <v>0.3215277777777778</v>
      </c>
    </row>
    <row r="5" spans="1:24" ht="15.9" thickBot="1" x14ac:dyDescent="0.45">
      <c r="A5" s="71" t="s">
        <v>258</v>
      </c>
      <c r="B5" s="72" t="s">
        <v>257</v>
      </c>
      <c r="C5" s="68"/>
      <c r="D5" s="68"/>
      <c r="E5" s="57"/>
      <c r="F5" s="19"/>
      <c r="G5" s="199"/>
      <c r="H5" s="18"/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</row>
    <row r="6" spans="1:24" ht="15.9" thickBot="1" x14ac:dyDescent="0.45">
      <c r="A6" s="71" t="s">
        <v>146</v>
      </c>
      <c r="B6" s="72" t="s">
        <v>147</v>
      </c>
      <c r="C6" s="69" t="s">
        <v>76</v>
      </c>
      <c r="D6" s="69"/>
      <c r="E6" s="6"/>
      <c r="F6" s="7"/>
      <c r="G6" s="199"/>
      <c r="H6" s="9"/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</row>
    <row r="7" spans="1:24" ht="15.9" thickBot="1" x14ac:dyDescent="0.45">
      <c r="A7" s="71" t="s">
        <v>222</v>
      </c>
      <c r="B7" s="72" t="s">
        <v>223</v>
      </c>
      <c r="C7" s="69"/>
      <c r="D7" s="69"/>
      <c r="E7" s="6"/>
      <c r="F7" s="7"/>
      <c r="G7" s="199"/>
      <c r="H7" s="9"/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ht="15.9" thickBot="1" x14ac:dyDescent="0.45">
      <c r="A8" s="71" t="s">
        <v>215</v>
      </c>
      <c r="B8" s="72" t="s">
        <v>216</v>
      </c>
      <c r="C8" s="10"/>
      <c r="D8" s="10"/>
      <c r="E8" s="9"/>
      <c r="F8" s="7"/>
      <c r="G8" s="199"/>
      <c r="H8" s="9"/>
      <c r="I8" s="16"/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ht="15.9" thickBot="1" x14ac:dyDescent="0.45">
      <c r="A9" s="71" t="s">
        <v>235</v>
      </c>
      <c r="B9" s="72" t="s">
        <v>236</v>
      </c>
      <c r="C9" s="69"/>
      <c r="D9" s="69"/>
      <c r="E9" s="6"/>
      <c r="F9" s="7"/>
      <c r="G9" s="199"/>
      <c r="H9" s="9"/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4" ht="15.9" thickBot="1" x14ac:dyDescent="0.45">
      <c r="A10" s="71" t="s">
        <v>178</v>
      </c>
      <c r="B10" s="72" t="s">
        <v>179</v>
      </c>
      <c r="C10" s="69"/>
      <c r="D10" s="69"/>
      <c r="E10" s="6"/>
      <c r="F10" s="7"/>
      <c r="G10" s="199"/>
      <c r="H10" s="9"/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ht="15.9" thickBot="1" x14ac:dyDescent="0.45">
      <c r="A11" s="71" t="s">
        <v>155</v>
      </c>
      <c r="B11" s="72" t="s">
        <v>92</v>
      </c>
      <c r="C11" s="69" t="s">
        <v>76</v>
      </c>
      <c r="D11" s="69"/>
      <c r="E11" s="6"/>
      <c r="F11" s="7"/>
      <c r="G11" s="199"/>
      <c r="H11" s="9"/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ht="15.9" thickBot="1" x14ac:dyDescent="0.45">
      <c r="A12" s="71" t="s">
        <v>212</v>
      </c>
      <c r="B12" s="72" t="s">
        <v>213</v>
      </c>
      <c r="C12" s="69"/>
      <c r="D12" s="69"/>
      <c r="E12" s="6"/>
      <c r="F12" s="7"/>
      <c r="G12" s="199"/>
      <c r="H12" s="9"/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ht="15.9" thickBot="1" x14ac:dyDescent="0.45">
      <c r="A13" s="71" t="s">
        <v>234</v>
      </c>
      <c r="B13" s="72" t="s">
        <v>127</v>
      </c>
      <c r="C13" s="166" t="s">
        <v>76</v>
      </c>
      <c r="D13" s="69"/>
      <c r="E13" s="6"/>
      <c r="F13" s="7"/>
      <c r="G13" s="199"/>
      <c r="H13" s="9"/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ht="15.9" thickBot="1" x14ac:dyDescent="0.45">
      <c r="A14" s="164" t="s">
        <v>247</v>
      </c>
      <c r="B14" s="165" t="s">
        <v>196</v>
      </c>
      <c r="C14" s="166"/>
      <c r="D14" s="69"/>
      <c r="E14" s="6"/>
      <c r="F14" s="7"/>
      <c r="G14" s="199"/>
      <c r="H14" s="9"/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ht="15.9" thickBot="1" x14ac:dyDescent="0.45">
      <c r="A15" s="189" t="s">
        <v>210</v>
      </c>
      <c r="B15" s="190" t="s">
        <v>211</v>
      </c>
      <c r="C15" s="123" t="s">
        <v>76</v>
      </c>
      <c r="D15" s="69"/>
      <c r="E15" s="6"/>
      <c r="F15" s="7"/>
      <c r="G15" s="199"/>
      <c r="H15" s="9"/>
      <c r="I15" s="16"/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ht="15.9" thickBot="1" x14ac:dyDescent="0.45">
      <c r="A16" s="71" t="s">
        <v>148</v>
      </c>
      <c r="B16" s="72" t="s">
        <v>149</v>
      </c>
      <c r="C16" s="69"/>
      <c r="D16" s="69"/>
      <c r="E16" s="6"/>
      <c r="F16" s="7"/>
      <c r="G16" s="199"/>
      <c r="H16" s="9"/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ht="13" customHeight="1" thickBot="1" x14ac:dyDescent="0.45">
      <c r="A17" s="71" t="s">
        <v>111</v>
      </c>
      <c r="B17" s="72" t="s">
        <v>177</v>
      </c>
      <c r="C17" s="69"/>
      <c r="D17" s="69"/>
      <c r="E17" s="6"/>
      <c r="F17" s="7"/>
      <c r="G17" s="199"/>
      <c r="H17" s="9"/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ht="15.9" thickBot="1" x14ac:dyDescent="0.45">
      <c r="A18" s="71" t="s">
        <v>86</v>
      </c>
      <c r="B18" s="72" t="s">
        <v>78</v>
      </c>
      <c r="C18" s="69"/>
      <c r="D18" s="69"/>
      <c r="E18" s="6"/>
      <c r="F18" s="7"/>
      <c r="G18" s="199"/>
      <c r="H18" s="9"/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ht="15.9" thickBot="1" x14ac:dyDescent="0.45">
      <c r="A19" s="71" t="s">
        <v>261</v>
      </c>
      <c r="B19" s="72" t="s">
        <v>262</v>
      </c>
      <c r="C19" s="10"/>
      <c r="D19" s="10"/>
      <c r="E19" s="9"/>
      <c r="F19" s="7"/>
      <c r="G19" s="199"/>
      <c r="H19" s="9"/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ht="15.9" thickBot="1" x14ac:dyDescent="0.45">
      <c r="A20" s="71" t="s">
        <v>237</v>
      </c>
      <c r="B20" s="72" t="s">
        <v>238</v>
      </c>
      <c r="C20" s="10"/>
      <c r="D20" s="10"/>
      <c r="E20" s="9"/>
      <c r="F20" s="7"/>
      <c r="G20" s="199"/>
      <c r="H20" s="9"/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ht="15.9" thickBot="1" x14ac:dyDescent="0.45">
      <c r="A21" s="71" t="s">
        <v>241</v>
      </c>
      <c r="B21" s="72" t="s">
        <v>242</v>
      </c>
      <c r="C21" s="69"/>
      <c r="D21" s="69"/>
      <c r="E21" s="6"/>
      <c r="F21" s="7"/>
      <c r="G21" s="199"/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ht="15.9" thickBot="1" x14ac:dyDescent="0.45">
      <c r="A22" s="118" t="s">
        <v>188</v>
      </c>
      <c r="B22" s="119" t="s">
        <v>214</v>
      </c>
      <c r="C22" s="69"/>
      <c r="D22" s="69"/>
      <c r="E22" s="6"/>
      <c r="F22" s="7"/>
      <c r="G22" s="199"/>
      <c r="H22" s="9"/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ht="15.9" thickBot="1" x14ac:dyDescent="0.45">
      <c r="A23" s="71" t="s">
        <v>259</v>
      </c>
      <c r="B23" s="72" t="s">
        <v>260</v>
      </c>
      <c r="C23" s="69"/>
      <c r="D23" s="69"/>
      <c r="E23" s="6"/>
      <c r="F23" s="7"/>
      <c r="G23" s="199"/>
      <c r="H23" s="9"/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ht="15.9" thickBot="1" x14ac:dyDescent="0.45">
      <c r="A24" s="118" t="s">
        <v>194</v>
      </c>
      <c r="B24" s="119" t="s">
        <v>195</v>
      </c>
      <c r="C24" s="10"/>
      <c r="D24" s="10"/>
      <c r="E24" s="9"/>
      <c r="F24" s="7"/>
      <c r="G24" s="199"/>
      <c r="H24" s="9"/>
      <c r="I24" s="16"/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ht="15.9" thickBot="1" x14ac:dyDescent="0.45">
      <c r="A25" s="71" t="s">
        <v>117</v>
      </c>
      <c r="B25" s="72" t="s">
        <v>118</v>
      </c>
      <c r="C25" s="123"/>
      <c r="D25" s="10"/>
      <c r="E25" s="9"/>
      <c r="F25" s="7"/>
      <c r="G25" s="199"/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ht="15.9" thickBot="1" x14ac:dyDescent="0.45">
      <c r="A26" s="71" t="s">
        <v>208</v>
      </c>
      <c r="B26" s="72" t="s">
        <v>209</v>
      </c>
      <c r="C26" s="123"/>
      <c r="D26" s="69"/>
      <c r="E26" s="6"/>
      <c r="F26" s="7"/>
      <c r="G26" s="199"/>
      <c r="H26" s="9"/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ht="15.9" thickBot="1" x14ac:dyDescent="0.45">
      <c r="A27" s="71" t="s">
        <v>253</v>
      </c>
      <c r="B27" s="72" t="s">
        <v>80</v>
      </c>
      <c r="C27" s="69"/>
      <c r="D27" s="69"/>
      <c r="E27" s="6"/>
      <c r="F27" s="7"/>
      <c r="G27" s="199"/>
      <c r="H27" s="9"/>
      <c r="I27" s="16"/>
      <c r="J27" s="8"/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ht="15.9" thickBot="1" x14ac:dyDescent="0.45">
      <c r="A28" s="71" t="s">
        <v>232</v>
      </c>
      <c r="B28" s="72" t="s">
        <v>233</v>
      </c>
      <c r="C28" s="69"/>
      <c r="D28" s="69"/>
      <c r="E28" s="6"/>
      <c r="F28" s="7"/>
      <c r="G28" s="199"/>
      <c r="H28" s="9"/>
      <c r="I28" s="16"/>
      <c r="J28" s="8"/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ht="15.9" thickBot="1" x14ac:dyDescent="0.45">
      <c r="A29" s="71" t="s">
        <v>113</v>
      </c>
      <c r="B29" s="72" t="s">
        <v>114</v>
      </c>
      <c r="C29" s="123"/>
      <c r="D29" s="10"/>
      <c r="E29" s="9"/>
      <c r="F29" s="7"/>
      <c r="G29" s="199"/>
      <c r="H29" s="9"/>
      <c r="I29" s="16"/>
      <c r="J29" s="8"/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ht="15.9" thickBot="1" x14ac:dyDescent="0.45">
      <c r="A30" s="118" t="s">
        <v>205</v>
      </c>
      <c r="B30" s="119" t="s">
        <v>196</v>
      </c>
      <c r="C30" s="69"/>
      <c r="D30" s="69"/>
      <c r="E30" s="6"/>
      <c r="F30" s="7"/>
      <c r="G30" s="199"/>
      <c r="H30" s="9"/>
      <c r="I30" s="16"/>
      <c r="J30" s="8"/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ht="15.9" thickBot="1" x14ac:dyDescent="0.45">
      <c r="A31" s="71" t="s">
        <v>231</v>
      </c>
      <c r="B31" s="72" t="s">
        <v>218</v>
      </c>
      <c r="C31" s="10"/>
      <c r="D31" s="10"/>
      <c r="E31" s="9"/>
      <c r="F31" s="7"/>
      <c r="G31" s="199"/>
      <c r="H31" s="9"/>
      <c r="I31" s="16"/>
      <c r="J31" s="8"/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ht="15.9" thickBot="1" x14ac:dyDescent="0.45">
      <c r="A32" s="71" t="s">
        <v>106</v>
      </c>
      <c r="B32" s="72" t="s">
        <v>250</v>
      </c>
      <c r="C32" s="75"/>
      <c r="D32" s="75"/>
      <c r="E32" s="76"/>
      <c r="F32" s="77"/>
      <c r="G32" s="199"/>
      <c r="H32" s="76"/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ht="15.9" thickBot="1" x14ac:dyDescent="0.45">
      <c r="A33" s="71" t="s">
        <v>137</v>
      </c>
      <c r="B33" s="72" t="s">
        <v>138</v>
      </c>
      <c r="C33" s="75"/>
      <c r="D33" s="75"/>
      <c r="E33" s="76"/>
      <c r="F33" s="77"/>
      <c r="G33" s="199"/>
      <c r="H33" s="76"/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ht="15.9" thickBot="1" x14ac:dyDescent="0.45">
      <c r="A34" s="71" t="s">
        <v>249</v>
      </c>
      <c r="B34" s="72" t="s">
        <v>248</v>
      </c>
      <c r="C34" s="122"/>
      <c r="D34" s="75"/>
      <c r="E34" s="76"/>
      <c r="F34" s="77"/>
      <c r="G34" s="199"/>
      <c r="H34" s="76"/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ht="15.9" thickBot="1" x14ac:dyDescent="0.45">
      <c r="A35" s="71" t="s">
        <v>156</v>
      </c>
      <c r="B35" s="72" t="s">
        <v>84</v>
      </c>
      <c r="C35" s="75"/>
      <c r="D35" s="75"/>
      <c r="E35" s="76"/>
      <c r="F35" s="77"/>
      <c r="G35" s="199"/>
      <c r="H35" s="76"/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ht="15.9" thickBot="1" x14ac:dyDescent="0.45">
      <c r="A36" s="71" t="s">
        <v>197</v>
      </c>
      <c r="B36" s="72" t="s">
        <v>198</v>
      </c>
      <c r="C36" s="75"/>
      <c r="D36" s="75"/>
      <c r="E36" s="76"/>
      <c r="F36" s="77"/>
      <c r="G36" s="199"/>
      <c r="H36" s="76"/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ht="15.9" thickBot="1" x14ac:dyDescent="0.45">
      <c r="A37" s="53" t="s">
        <v>203</v>
      </c>
      <c r="B37" s="84" t="s">
        <v>204</v>
      </c>
      <c r="C37" s="75"/>
      <c r="D37" s="75"/>
      <c r="E37" s="76"/>
      <c r="F37" s="77"/>
      <c r="G37" s="199"/>
      <c r="H37" s="76"/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ht="15.9" thickBot="1" x14ac:dyDescent="0.45">
      <c r="A38" s="70" t="s">
        <v>125</v>
      </c>
      <c r="B38" s="53" t="s">
        <v>98</v>
      </c>
      <c r="C38" s="75" t="s">
        <v>76</v>
      </c>
      <c r="D38" s="75"/>
      <c r="E38" s="76"/>
      <c r="F38" s="77"/>
      <c r="G38" s="199"/>
      <c r="H38" s="76"/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ht="15.9" thickBot="1" x14ac:dyDescent="0.45">
      <c r="A39" s="70" t="s">
        <v>256</v>
      </c>
      <c r="B39" s="53" t="s">
        <v>223</v>
      </c>
      <c r="C39" s="75"/>
      <c r="D39" s="75"/>
      <c r="E39" s="76"/>
      <c r="F39" s="77"/>
      <c r="G39" s="199"/>
      <c r="H39" s="76"/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ht="15.9" thickBot="1" x14ac:dyDescent="0.45">
      <c r="A40" s="53" t="s">
        <v>201</v>
      </c>
      <c r="B40" s="84" t="s">
        <v>202</v>
      </c>
      <c r="C40" s="75"/>
      <c r="D40" s="75"/>
      <c r="E40" s="76"/>
      <c r="F40" s="77"/>
      <c r="G40" s="199"/>
      <c r="H40" s="76"/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ht="15.9" thickBot="1" x14ac:dyDescent="0.45">
      <c r="A41" s="70" t="s">
        <v>144</v>
      </c>
      <c r="B41" s="53" t="s">
        <v>145</v>
      </c>
      <c r="C41" s="75" t="s">
        <v>76</v>
      </c>
      <c r="D41" s="75"/>
      <c r="E41" s="76"/>
      <c r="F41" s="77"/>
      <c r="G41" s="199"/>
      <c r="H41" s="76"/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ht="15.9" thickBot="1" x14ac:dyDescent="0.45">
      <c r="A42" s="70" t="s">
        <v>227</v>
      </c>
      <c r="B42" s="53" t="s">
        <v>228</v>
      </c>
      <c r="C42" s="75"/>
      <c r="D42" s="75"/>
      <c r="E42" s="76"/>
      <c r="F42" s="77"/>
      <c r="G42" s="199"/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ht="15.9" thickBot="1" x14ac:dyDescent="0.45">
      <c r="A43" s="70" t="s">
        <v>229</v>
      </c>
      <c r="B43" s="53" t="s">
        <v>89</v>
      </c>
      <c r="C43" s="75" t="s">
        <v>76</v>
      </c>
      <c r="D43" s="75"/>
      <c r="E43" s="76"/>
      <c r="F43" s="77"/>
      <c r="G43" s="199"/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ht="15.9" thickBot="1" x14ac:dyDescent="0.45">
      <c r="A44" s="53" t="s">
        <v>190</v>
      </c>
      <c r="B44" s="84" t="s">
        <v>191</v>
      </c>
      <c r="C44" s="122"/>
      <c r="D44" s="75"/>
      <c r="E44" s="76"/>
      <c r="F44" s="77"/>
      <c r="G44" s="199"/>
      <c r="H44" s="76"/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ht="15.9" thickBot="1" x14ac:dyDescent="0.45">
      <c r="A45" s="70" t="s">
        <v>186</v>
      </c>
      <c r="B45" s="53" t="s">
        <v>187</v>
      </c>
      <c r="C45" s="75"/>
      <c r="D45" s="75"/>
      <c r="E45" s="76"/>
      <c r="F45" s="77"/>
      <c r="G45" s="199"/>
      <c r="H45" s="76"/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ht="15.9" thickBot="1" x14ac:dyDescent="0.45">
      <c r="A46" s="70" t="s">
        <v>221</v>
      </c>
      <c r="B46" s="53" t="s">
        <v>88</v>
      </c>
      <c r="C46" s="81"/>
      <c r="D46" s="81"/>
      <c r="E46" s="82"/>
      <c r="F46" s="77"/>
      <c r="G46" s="199"/>
      <c r="H46" s="76"/>
      <c r="I46" s="79"/>
      <c r="J46" s="78"/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ht="15.9" thickBot="1" x14ac:dyDescent="0.45">
      <c r="A47" s="47" t="s">
        <v>64</v>
      </c>
      <c r="B47" s="48">
        <f>COUNTIF(A5:A46,"*")</f>
        <v>42</v>
      </c>
      <c r="C47" s="75" t="s">
        <v>76</v>
      </c>
      <c r="D47" s="75"/>
      <c r="E47" s="76"/>
      <c r="F47" s="77"/>
      <c r="G47" s="199"/>
      <c r="H47" s="76"/>
      <c r="I47" s="79"/>
      <c r="J47" s="78"/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ht="15.9" thickBot="1" x14ac:dyDescent="0.45">
      <c r="A48" s="199" t="s">
        <v>17</v>
      </c>
      <c r="B48" s="200"/>
      <c r="C48" s="75"/>
      <c r="D48" s="75"/>
      <c r="E48" s="76"/>
      <c r="F48" s="77"/>
      <c r="G48" s="199"/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ht="20.149999999999999" thickBot="1" x14ac:dyDescent="0.45">
      <c r="A49" s="49" t="s">
        <v>16</v>
      </c>
      <c r="B49" s="50">
        <v>39</v>
      </c>
      <c r="C49" s="75"/>
      <c r="D49" s="75"/>
      <c r="E49" s="76"/>
      <c r="F49" s="77"/>
      <c r="G49" s="199"/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ht="20.149999999999999" thickBot="1" x14ac:dyDescent="0.45">
      <c r="A50" s="22" t="s">
        <v>13</v>
      </c>
      <c r="B50" s="24">
        <f>ROUNDUP(B47*(1/2),0)</f>
        <v>21</v>
      </c>
      <c r="C50" s="75"/>
      <c r="D50" s="75"/>
      <c r="E50" s="76"/>
      <c r="F50" s="77"/>
      <c r="G50" s="199"/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ht="20.149999999999999" thickBot="1" x14ac:dyDescent="0.45">
      <c r="A51" s="22" t="s">
        <v>14</v>
      </c>
      <c r="B51" s="24">
        <f>ROUNDDOWN(B49/2,0)+1</f>
        <v>20</v>
      </c>
      <c r="C51" s="75"/>
      <c r="D51" s="75"/>
      <c r="E51" s="76"/>
      <c r="F51" s="77"/>
      <c r="G51" s="199"/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20.149999999999999" thickBot="1" x14ac:dyDescent="0.45">
      <c r="A52" s="35" t="s">
        <v>15</v>
      </c>
      <c r="B52" s="36">
        <f>ROUNDUP(B49*2/3,0)</f>
        <v>26</v>
      </c>
      <c r="C52" s="122"/>
      <c r="D52" s="75"/>
      <c r="E52" s="76"/>
      <c r="F52" s="77"/>
      <c r="G52" s="199"/>
      <c r="H52" s="76"/>
      <c r="I52" s="79"/>
      <c r="J52" s="78"/>
      <c r="K52" s="76"/>
      <c r="L52" s="77"/>
      <c r="M52" s="75"/>
      <c r="N52" s="76"/>
      <c r="O52" s="79"/>
      <c r="P52" s="78"/>
      <c r="Q52" s="76"/>
      <c r="R52" s="77"/>
      <c r="S52" s="75"/>
      <c r="T52" s="76"/>
      <c r="U52" s="77"/>
    </row>
    <row r="53" spans="1:21" ht="20.149999999999999" thickBot="1" x14ac:dyDescent="0.45">
      <c r="A53" s="35" t="s">
        <v>67</v>
      </c>
      <c r="B53" s="36">
        <f>ROUNDUP(B47*2/3,0)</f>
        <v>28</v>
      </c>
      <c r="C53" s="75"/>
      <c r="D53" s="75"/>
      <c r="E53" s="76"/>
      <c r="F53" s="77"/>
      <c r="G53" s="199"/>
      <c r="H53" s="76"/>
      <c r="I53" s="79"/>
      <c r="J53" s="78"/>
      <c r="K53" s="76"/>
      <c r="L53" s="77"/>
      <c r="M53" s="75"/>
      <c r="N53" s="76"/>
      <c r="O53" s="79"/>
      <c r="P53" s="78"/>
      <c r="Q53" s="76"/>
      <c r="R53" s="77"/>
      <c r="S53" s="75"/>
      <c r="T53" s="76"/>
      <c r="U53" s="77"/>
    </row>
    <row r="54" spans="1:21" ht="15.9" thickBot="1" x14ac:dyDescent="0.45">
      <c r="A54" s="37" t="s">
        <v>26</v>
      </c>
      <c r="B54" s="197">
        <f>ROUNDUP(B49*0.25,0)</f>
        <v>10</v>
      </c>
      <c r="C54" s="81"/>
      <c r="D54" s="81"/>
      <c r="E54" s="82"/>
      <c r="F54" s="77"/>
      <c r="G54" s="199"/>
      <c r="H54" s="76"/>
      <c r="I54" s="79"/>
      <c r="J54" s="78"/>
      <c r="K54" s="76"/>
      <c r="L54" s="77"/>
      <c r="M54" s="75"/>
      <c r="N54" s="76"/>
      <c r="O54" s="79"/>
      <c r="P54" s="78"/>
      <c r="Q54" s="76"/>
      <c r="R54" s="77"/>
      <c r="S54" s="75"/>
      <c r="T54" s="76"/>
      <c r="U54" s="77"/>
    </row>
    <row r="55" spans="1:21" ht="15.9" thickBot="1" x14ac:dyDescent="0.45">
      <c r="A55" s="40" t="s">
        <v>119</v>
      </c>
      <c r="B55" s="86">
        <f>ROUNDUP(B47*1/3,0)</f>
        <v>14</v>
      </c>
      <c r="C55" s="64"/>
      <c r="D55" s="64"/>
      <c r="E55" s="61"/>
      <c r="F55" s="62"/>
      <c r="G55" s="199"/>
      <c r="H55" s="61"/>
      <c r="I55" s="63"/>
      <c r="J55" s="60"/>
      <c r="K55" s="61"/>
      <c r="L55" s="62"/>
      <c r="M55" s="64"/>
      <c r="N55" s="61"/>
      <c r="O55" s="63"/>
      <c r="P55" s="60"/>
      <c r="Q55" s="61"/>
      <c r="R55" s="62"/>
      <c r="S55" s="64"/>
      <c r="T55" s="61"/>
      <c r="U55" s="62"/>
    </row>
    <row r="56" spans="1:21" ht="15.45" x14ac:dyDescent="0.4">
      <c r="A56" s="40" t="s">
        <v>62</v>
      </c>
      <c r="B56" s="45">
        <f>COUNTIF(C5:C55,"E")</f>
        <v>8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</row>
    <row r="57" spans="1:21" ht="15.9" thickBot="1" x14ac:dyDescent="0.45">
      <c r="A57" s="41" t="s">
        <v>63</v>
      </c>
      <c r="B57" s="43">
        <f>COUNTIF(C5:C55,"U")</f>
        <v>0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1"/>
    </row>
    <row r="58" spans="1:21" ht="15.9" thickBot="1" x14ac:dyDescent="0.45">
      <c r="A58" s="4"/>
      <c r="B58" s="4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1"/>
    </row>
    <row r="59" spans="1:21" ht="15.9" thickBot="1" x14ac:dyDescent="0.45">
      <c r="A59" s="4"/>
      <c r="B59" s="4"/>
      <c r="C59" s="48">
        <f>COUNTIF(A5:A36,"*")</f>
        <v>32</v>
      </c>
      <c r="D59" s="48">
        <f>COUNTIF(D5:D55,"P")</f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9" thickBot="1" x14ac:dyDescent="0.45">
      <c r="A60" s="1"/>
      <c r="B60" s="4"/>
      <c r="C60" s="200"/>
      <c r="D60" s="200"/>
      <c r="E60" s="201"/>
      <c r="F60" s="228" t="s">
        <v>18</v>
      </c>
      <c r="G60" s="226"/>
      <c r="H60" s="227"/>
      <c r="I60" s="228" t="s">
        <v>22</v>
      </c>
      <c r="J60" s="226"/>
      <c r="K60" s="227"/>
      <c r="L60" s="228" t="s">
        <v>23</v>
      </c>
      <c r="M60" s="226"/>
      <c r="N60" s="227"/>
      <c r="O60" s="228" t="s">
        <v>24</v>
      </c>
      <c r="P60" s="226"/>
      <c r="Q60" s="227"/>
      <c r="R60" s="228" t="s">
        <v>25</v>
      </c>
      <c r="S60" s="226"/>
      <c r="T60" s="227"/>
      <c r="U60" s="1"/>
    </row>
    <row r="61" spans="1:21" ht="19.75" x14ac:dyDescent="0.4">
      <c r="C61" s="50">
        <f>COUNTIF(D5:D55,"P")</f>
        <v>0</v>
      </c>
      <c r="D61" s="50">
        <f>COUNTIF(E5:E55,"*")</f>
        <v>0</v>
      </c>
      <c r="E61" s="51">
        <f>COUNTIF(F5:F55,"*")</f>
        <v>0</v>
      </c>
      <c r="F61" s="217" t="s">
        <v>0</v>
      </c>
      <c r="G61" s="218"/>
      <c r="H61" s="26">
        <f>COUNTIF(G5:G55,"*")</f>
        <v>0</v>
      </c>
      <c r="I61" s="219" t="s">
        <v>0</v>
      </c>
      <c r="J61" s="218"/>
      <c r="K61" s="26">
        <f>COUNTIF(J5:J55,"*")</f>
        <v>0</v>
      </c>
      <c r="L61" s="219" t="s">
        <v>0</v>
      </c>
      <c r="M61" s="218"/>
      <c r="N61" s="26">
        <f>COUNTIF(M5:M55,"*")</f>
        <v>1</v>
      </c>
      <c r="O61" s="219" t="s">
        <v>0</v>
      </c>
      <c r="P61" s="218"/>
      <c r="Q61" s="26">
        <f>COUNTIF(P5:P55,"*")</f>
        <v>0</v>
      </c>
      <c r="R61" s="219" t="s">
        <v>0</v>
      </c>
      <c r="S61" s="218"/>
      <c r="T61" s="26">
        <f>COUNTIF(S5:S55,"*")</f>
        <v>0</v>
      </c>
      <c r="U61" s="1"/>
    </row>
    <row r="62" spans="1:21" ht="19.75" x14ac:dyDescent="0.4">
      <c r="C62" s="24">
        <f>ROUNDUP(B47*(1/2),0)</f>
        <v>21</v>
      </c>
      <c r="D62" s="24">
        <f t="shared" ref="D62:E62" si="0">ROUNDUP(D61*(1/3),0)</f>
        <v>0</v>
      </c>
      <c r="E62" s="38">
        <f t="shared" si="0"/>
        <v>0</v>
      </c>
      <c r="F62" s="220" t="s">
        <v>1</v>
      </c>
      <c r="G62" s="221"/>
      <c r="H62" s="27">
        <f>COUNTIF(H5:H55,"*")</f>
        <v>0</v>
      </c>
      <c r="I62" s="222" t="s">
        <v>1</v>
      </c>
      <c r="J62" s="221"/>
      <c r="K62" s="27">
        <f>COUNTIF(K5:K55,"*")</f>
        <v>0</v>
      </c>
      <c r="L62" s="222" t="s">
        <v>1</v>
      </c>
      <c r="M62" s="221"/>
      <c r="N62" s="27">
        <f>COUNTIF(N5:N55,"*")</f>
        <v>0</v>
      </c>
      <c r="O62" s="222" t="s">
        <v>1</v>
      </c>
      <c r="P62" s="221"/>
      <c r="Q62" s="27">
        <f>COUNTIF(Q5:Q55,"*")</f>
        <v>0</v>
      </c>
      <c r="R62" s="222" t="s">
        <v>1</v>
      </c>
      <c r="S62" s="221"/>
      <c r="T62" s="27">
        <f>COUNTIF(T5:T55,"*")</f>
        <v>0</v>
      </c>
      <c r="U62" s="1"/>
    </row>
    <row r="63" spans="1:21" ht="20.149999999999999" thickBot="1" x14ac:dyDescent="0.45">
      <c r="C63" s="24">
        <f>ROUNDDOWN(C61/2,0)+1</f>
        <v>1</v>
      </c>
      <c r="D63" s="24">
        <f>ROUNDDOWN(D61/2,0)+1</f>
        <v>1</v>
      </c>
      <c r="E63" s="38">
        <f t="shared" ref="E63" si="1">ROUNDDOWN(E61/2,0)+1</f>
        <v>1</v>
      </c>
      <c r="F63" s="212" t="s">
        <v>2</v>
      </c>
      <c r="G63" s="213"/>
      <c r="H63" s="28">
        <f>COUNTIF(I5:I55,"*")</f>
        <v>0</v>
      </c>
      <c r="I63" s="214" t="s">
        <v>2</v>
      </c>
      <c r="J63" s="213"/>
      <c r="K63" s="28">
        <f>COUNTIF(L5:L55,"*")</f>
        <v>0</v>
      </c>
      <c r="L63" s="214" t="s">
        <v>2</v>
      </c>
      <c r="M63" s="213"/>
      <c r="N63" s="28">
        <f>COUNTIF(O5:O55,"*")</f>
        <v>0</v>
      </c>
      <c r="O63" s="214" t="s">
        <v>2</v>
      </c>
      <c r="P63" s="213"/>
      <c r="Q63" s="28">
        <f>COUNTIF(R5:R55,"*")</f>
        <v>0</v>
      </c>
      <c r="R63" s="214" t="s">
        <v>2</v>
      </c>
      <c r="S63" s="213"/>
      <c r="T63" s="28">
        <f>COUNTIF(U5:U55,"*")</f>
        <v>0</v>
      </c>
      <c r="U63" s="1"/>
    </row>
    <row r="64" spans="1:21" ht="20.149999999999999" thickBot="1" x14ac:dyDescent="0.45">
      <c r="C64" s="36">
        <f t="shared" ref="C64:E64" si="2">ROUNDUP(C61*2/3,0)</f>
        <v>0</v>
      </c>
      <c r="D64" s="36">
        <f t="shared" si="2"/>
        <v>0</v>
      </c>
      <c r="E64" s="83">
        <f t="shared" si="2"/>
        <v>0</v>
      </c>
      <c r="F64" s="215" t="s">
        <v>19</v>
      </c>
      <c r="G64" s="216"/>
      <c r="H64" s="29" t="str">
        <f>IF(H61&gt;H62,"PASS","FAIL")</f>
        <v>FAIL</v>
      </c>
      <c r="I64" s="215" t="s">
        <v>19</v>
      </c>
      <c r="J64" s="216"/>
      <c r="K64" s="29" t="str">
        <f>IF(K61&gt;K62,"PASS","FAIL")</f>
        <v>FAIL</v>
      </c>
      <c r="L64" s="215" t="s">
        <v>19</v>
      </c>
      <c r="M64" s="216"/>
      <c r="N64" s="29" t="str">
        <f>IF(N61&gt;N62,"PASS","FAIL")</f>
        <v>PASS</v>
      </c>
      <c r="O64" s="215" t="s">
        <v>19</v>
      </c>
      <c r="P64" s="216"/>
      <c r="Q64" s="29" t="str">
        <f>IF(Q61&gt;Q62,"PASS","FAIL")</f>
        <v>FAIL</v>
      </c>
      <c r="R64" s="215" t="s">
        <v>19</v>
      </c>
      <c r="S64" s="216"/>
      <c r="T64" s="29" t="str">
        <f>IF(T61&gt;T62,"PASS","FAIL")</f>
        <v>FAIL</v>
      </c>
      <c r="U64" s="1"/>
    </row>
    <row r="65" spans="3:21" ht="20.149999999999999" thickBot="1" x14ac:dyDescent="0.45">
      <c r="C65" s="36">
        <f>ROUNDUP(C59*2/3,0)</f>
        <v>22</v>
      </c>
      <c r="D65" s="36">
        <f t="shared" ref="D65:E65" si="3">ROUNDUP(D59*2/3,0)</f>
        <v>0</v>
      </c>
      <c r="E65" s="83">
        <f t="shared" si="3"/>
        <v>0</v>
      </c>
      <c r="F65" s="223" t="s">
        <v>21</v>
      </c>
      <c r="G65" s="224"/>
      <c r="H65" s="225"/>
      <c r="I65" s="223" t="s">
        <v>21</v>
      </c>
      <c r="J65" s="224"/>
      <c r="K65" s="225"/>
      <c r="L65" s="223" t="s">
        <v>21</v>
      </c>
      <c r="M65" s="224"/>
      <c r="N65" s="225"/>
      <c r="O65" s="223" t="s">
        <v>21</v>
      </c>
      <c r="P65" s="224"/>
      <c r="Q65" s="225"/>
      <c r="R65" s="223" t="s">
        <v>21</v>
      </c>
      <c r="S65" s="224"/>
      <c r="T65" s="225"/>
      <c r="U65" s="1"/>
    </row>
    <row r="66" spans="3:21" ht="15.9" thickBot="1" x14ac:dyDescent="0.45">
      <c r="C66" s="197">
        <f t="shared" ref="C66:E67" si="4">ROUNDUP(C61*0.25,0)</f>
        <v>0</v>
      </c>
      <c r="D66" s="197">
        <f t="shared" si="4"/>
        <v>0</v>
      </c>
      <c r="E66" s="198">
        <f t="shared" si="4"/>
        <v>0</v>
      </c>
      <c r="F66" s="226" t="s">
        <v>20</v>
      </c>
      <c r="G66" s="226"/>
      <c r="H66" s="227"/>
      <c r="I66" s="228" t="s">
        <v>20</v>
      </c>
      <c r="J66" s="226"/>
      <c r="K66" s="227"/>
      <c r="L66" s="228" t="s">
        <v>20</v>
      </c>
      <c r="M66" s="226"/>
      <c r="N66" s="227"/>
      <c r="O66" s="228" t="s">
        <v>20</v>
      </c>
      <c r="P66" s="226"/>
      <c r="Q66" s="227"/>
      <c r="R66" s="228" t="s">
        <v>20</v>
      </c>
      <c r="S66" s="226"/>
      <c r="T66" s="227"/>
      <c r="U66" s="1"/>
    </row>
    <row r="67" spans="3:21" ht="15.45" x14ac:dyDescent="0.4">
      <c r="C67" s="86">
        <f t="shared" si="4"/>
        <v>6</v>
      </c>
      <c r="D67" s="86">
        <f t="shared" si="4"/>
        <v>0</v>
      </c>
      <c r="E67" s="87">
        <f t="shared" si="4"/>
        <v>0</v>
      </c>
      <c r="F67" s="217" t="s">
        <v>0</v>
      </c>
      <c r="G67" s="218"/>
      <c r="H67" s="26">
        <f>COUNTIF(G5:G55,"*")</f>
        <v>0</v>
      </c>
      <c r="I67" s="219" t="s">
        <v>0</v>
      </c>
      <c r="J67" s="218"/>
      <c r="K67" s="26">
        <f>COUNTIF(J5:J55,"*")</f>
        <v>0</v>
      </c>
      <c r="L67" s="219" t="s">
        <v>0</v>
      </c>
      <c r="M67" s="218"/>
      <c r="N67" s="26">
        <f>COUNTIF(M5:M55,"*")</f>
        <v>1</v>
      </c>
      <c r="O67" s="219" t="s">
        <v>0</v>
      </c>
      <c r="P67" s="218"/>
      <c r="Q67" s="26">
        <f>COUNTIF(P5:P55,"*")</f>
        <v>0</v>
      </c>
      <c r="R67" s="219" t="s">
        <v>0</v>
      </c>
      <c r="S67" s="218"/>
      <c r="T67" s="26">
        <f>COUNTIF(S5:S55,"*")</f>
        <v>0</v>
      </c>
      <c r="U67" s="1"/>
    </row>
    <row r="68" spans="3:21" ht="15.45" x14ac:dyDescent="0.4">
      <c r="C68" s="45">
        <f>COUNTIF(D5:D58,"E")</f>
        <v>0</v>
      </c>
      <c r="D68" s="45">
        <f>COUNTIF(E5:E58,"E")</f>
        <v>0</v>
      </c>
      <c r="E68" s="44">
        <f>COUNTIF(F5:F58,"E")</f>
        <v>0</v>
      </c>
      <c r="F68" s="220" t="s">
        <v>1</v>
      </c>
      <c r="G68" s="221"/>
      <c r="H68" s="27">
        <f>COUNTIF(H5:H55,"*")</f>
        <v>0</v>
      </c>
      <c r="I68" s="222" t="s">
        <v>1</v>
      </c>
      <c r="J68" s="221"/>
      <c r="K68" s="27">
        <f>COUNTIF(K5:K55,"*")</f>
        <v>0</v>
      </c>
      <c r="L68" s="222" t="s">
        <v>1</v>
      </c>
      <c r="M68" s="221"/>
      <c r="N68" s="27">
        <f>COUNTIF(N5:N55,"*")</f>
        <v>0</v>
      </c>
      <c r="O68" s="222" t="s">
        <v>1</v>
      </c>
      <c r="P68" s="221"/>
      <c r="Q68" s="27">
        <f>COUNTIF(Q5:Q55,"*")</f>
        <v>0</v>
      </c>
      <c r="R68" s="222" t="s">
        <v>1</v>
      </c>
      <c r="S68" s="221"/>
      <c r="T68" s="27">
        <f>COUNTIF(T5:T55,"*")</f>
        <v>0</v>
      </c>
      <c r="U68" s="1"/>
    </row>
    <row r="69" spans="3:21" ht="15.9" thickBot="1" x14ac:dyDescent="0.45">
      <c r="C69" s="43">
        <f>COUNTIF(D5:D59,"U")</f>
        <v>0</v>
      </c>
      <c r="D69" s="43">
        <f>COUNTIF(E5:E59,"U")</f>
        <v>0</v>
      </c>
      <c r="E69" s="42">
        <f>COUNTIF(F5:F59,"U")</f>
        <v>0</v>
      </c>
      <c r="F69" s="212" t="s">
        <v>2</v>
      </c>
      <c r="G69" s="213"/>
      <c r="H69" s="28">
        <f>COUNTIF(I5:I55,"*")</f>
        <v>0</v>
      </c>
      <c r="I69" s="214" t="s">
        <v>2</v>
      </c>
      <c r="J69" s="213"/>
      <c r="K69" s="28">
        <f>COUNTIF(L5:L55,"*")</f>
        <v>0</v>
      </c>
      <c r="L69" s="214" t="s">
        <v>2</v>
      </c>
      <c r="M69" s="213"/>
      <c r="N69" s="28">
        <f>COUNTIF(O5:O55,"*")</f>
        <v>0</v>
      </c>
      <c r="O69" s="214" t="s">
        <v>2</v>
      </c>
      <c r="P69" s="213"/>
      <c r="Q69" s="28">
        <f>COUNTIF(R5:R55,"*")</f>
        <v>0</v>
      </c>
      <c r="R69" s="214" t="s">
        <v>2</v>
      </c>
      <c r="S69" s="213"/>
      <c r="T69" s="28">
        <f>COUNTIF(U5:U55,"*")</f>
        <v>0</v>
      </c>
      <c r="U69" s="1"/>
    </row>
    <row r="70" spans="3:21" ht="15.9" thickBot="1" x14ac:dyDescent="0.45">
      <c r="C70" s="4"/>
      <c r="D70" s="4"/>
      <c r="E70" s="1"/>
      <c r="F70" s="215" t="s">
        <v>19</v>
      </c>
      <c r="G70" s="216"/>
      <c r="H70" s="29" t="str">
        <f>IF(H67&gt;=((H67+H68)*(2/3)),"PASS","FAIL")</f>
        <v>PASS</v>
      </c>
      <c r="I70" s="215" t="s">
        <v>19</v>
      </c>
      <c r="J70" s="216"/>
      <c r="K70" s="29" t="str">
        <f>IF(K67&gt;=((K67+K68)*(2/3)),"PASS","FAIL")</f>
        <v>PASS</v>
      </c>
      <c r="L70" s="215" t="s">
        <v>19</v>
      </c>
      <c r="M70" s="216"/>
      <c r="N70" s="29" t="str">
        <f>IF(N67&gt;=((N67+N68)*(2/3)),"PASS","FAIL")</f>
        <v>PASS</v>
      </c>
      <c r="O70" s="215" t="s">
        <v>19</v>
      </c>
      <c r="P70" s="216"/>
      <c r="Q70" s="29" t="str">
        <f>IF(Q67&gt;=((Q67+Q68)*(2/3)),"PASS","FAIL")</f>
        <v>PASS</v>
      </c>
      <c r="R70" s="215" t="s">
        <v>19</v>
      </c>
      <c r="S70" s="216"/>
      <c r="T70" s="29" t="str">
        <f>IF(T67&gt;=((T67+T68)*(2/3)),"PASS","FAIL")</f>
        <v>PASS</v>
      </c>
      <c r="U70" s="1"/>
    </row>
  </sheetData>
  <mergeCells count="64">
    <mergeCell ref="R60:T60"/>
    <mergeCell ref="B1:L1"/>
    <mergeCell ref="C2:F3"/>
    <mergeCell ref="G2:U2"/>
    <mergeCell ref="G3:I3"/>
    <mergeCell ref="J3:L3"/>
    <mergeCell ref="M3:O3"/>
    <mergeCell ref="P3:R3"/>
    <mergeCell ref="S3:U3"/>
    <mergeCell ref="A4:B4"/>
    <mergeCell ref="F60:H60"/>
    <mergeCell ref="I60:K60"/>
    <mergeCell ref="L60:N60"/>
    <mergeCell ref="O60:Q60"/>
    <mergeCell ref="F62:G62"/>
    <mergeCell ref="I62:J62"/>
    <mergeCell ref="L62:M62"/>
    <mergeCell ref="O62:P62"/>
    <mergeCell ref="R62:S62"/>
    <mergeCell ref="F61:G61"/>
    <mergeCell ref="I61:J61"/>
    <mergeCell ref="L61:M61"/>
    <mergeCell ref="O61:P61"/>
    <mergeCell ref="R61:S61"/>
    <mergeCell ref="F64:G64"/>
    <mergeCell ref="I64:J64"/>
    <mergeCell ref="L64:M64"/>
    <mergeCell ref="O64:P64"/>
    <mergeCell ref="R64:S64"/>
    <mergeCell ref="F63:G63"/>
    <mergeCell ref="I63:J63"/>
    <mergeCell ref="L63:M63"/>
    <mergeCell ref="O63:P63"/>
    <mergeCell ref="R63:S63"/>
    <mergeCell ref="F66:H66"/>
    <mergeCell ref="I66:K66"/>
    <mergeCell ref="L66:N66"/>
    <mergeCell ref="O66:Q66"/>
    <mergeCell ref="R66:T66"/>
    <mergeCell ref="F65:H65"/>
    <mergeCell ref="I65:K65"/>
    <mergeCell ref="L65:N65"/>
    <mergeCell ref="O65:Q65"/>
    <mergeCell ref="R65:T65"/>
    <mergeCell ref="F68:G68"/>
    <mergeCell ref="I68:J68"/>
    <mergeCell ref="L68:M68"/>
    <mergeCell ref="O68:P68"/>
    <mergeCell ref="R68:S68"/>
    <mergeCell ref="F67:G67"/>
    <mergeCell ref="I67:J67"/>
    <mergeCell ref="L67:M67"/>
    <mergeCell ref="O67:P67"/>
    <mergeCell ref="R67:S67"/>
    <mergeCell ref="F70:G70"/>
    <mergeCell ref="I70:J70"/>
    <mergeCell ref="L70:M70"/>
    <mergeCell ref="O70:P70"/>
    <mergeCell ref="R70:S70"/>
    <mergeCell ref="F69:G69"/>
    <mergeCell ref="I69:J69"/>
    <mergeCell ref="L69:M69"/>
    <mergeCell ref="O69:P69"/>
    <mergeCell ref="R69:S69"/>
  </mergeCells>
  <conditionalFormatting sqref="I5">
    <cfRule type="expression" dxfId="27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54"/>
  <sheetViews>
    <sheetView zoomScaleNormal="150" zoomScalePageLayoutView="150" workbookViewId="0">
      <selection activeCell="V2" sqref="V2:V6"/>
    </sheetView>
  </sheetViews>
  <sheetFormatPr defaultColWidth="8.84375" defaultRowHeight="15.45" x14ac:dyDescent="0.4"/>
  <cols>
    <col min="1" max="1" width="27.15234375" style="4" bestFit="1" customWidth="1"/>
    <col min="2" max="4" width="6.69140625" style="4" customWidth="1"/>
    <col min="5" max="7" width="6.69140625" style="1" customWidth="1"/>
    <col min="8" max="8" width="7.84375" style="1" customWidth="1"/>
    <col min="9" max="10" width="6.69140625" style="1" customWidth="1"/>
    <col min="11" max="11" width="7.84375" style="1" customWidth="1"/>
    <col min="12" max="13" width="6.69140625" style="1" customWidth="1"/>
    <col min="14" max="14" width="7.84375" style="1" customWidth="1"/>
    <col min="15" max="16" width="6.69140625" style="1" customWidth="1"/>
    <col min="17" max="17" width="7.84375" style="1" customWidth="1"/>
    <col min="18" max="19" width="6.69140625" style="1" customWidth="1"/>
    <col min="20" max="20" width="7.84375" style="1" customWidth="1"/>
    <col min="21" max="21" width="8.84375" style="1"/>
    <col min="22" max="22" width="14.15234375" style="1" bestFit="1" customWidth="1"/>
    <col min="23" max="23" width="13.69140625" style="1" customWidth="1"/>
    <col min="24" max="16384" width="8.84375" style="1"/>
  </cols>
  <sheetData>
    <row r="1" spans="1:23" ht="22.75" thickBot="1" x14ac:dyDescent="0.55000000000000004">
      <c r="A1" s="245" t="s">
        <v>61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23" ht="32.049999999999997" customHeight="1" thickBot="1" x14ac:dyDescent="0.5">
      <c r="A2" s="2"/>
      <c r="B2" s="230" t="s">
        <v>68</v>
      </c>
      <c r="C2" s="231"/>
      <c r="D2" s="231"/>
      <c r="E2" s="232"/>
      <c r="F2" s="236" t="s">
        <v>7</v>
      </c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8"/>
      <c r="V2" s="65" t="s">
        <v>73</v>
      </c>
      <c r="W2" s="66"/>
    </row>
    <row r="3" spans="1:23" ht="15.9" thickBot="1" x14ac:dyDescent="0.45">
      <c r="A3" s="2"/>
      <c r="B3" s="233"/>
      <c r="C3" s="234"/>
      <c r="D3" s="234"/>
      <c r="E3" s="235"/>
      <c r="F3" s="239" t="s">
        <v>8</v>
      </c>
      <c r="G3" s="239"/>
      <c r="H3" s="239"/>
      <c r="I3" s="239" t="s">
        <v>9</v>
      </c>
      <c r="J3" s="239"/>
      <c r="K3" s="239"/>
      <c r="L3" s="239" t="s">
        <v>10</v>
      </c>
      <c r="M3" s="239"/>
      <c r="N3" s="239"/>
      <c r="O3" s="239" t="s">
        <v>11</v>
      </c>
      <c r="P3" s="239"/>
      <c r="Q3" s="239"/>
      <c r="R3" s="239" t="s">
        <v>12</v>
      </c>
      <c r="S3" s="239"/>
      <c r="T3" s="239"/>
      <c r="V3" s="3" t="s">
        <v>70</v>
      </c>
    </row>
    <row r="4" spans="1:23" s="3" customFormat="1" thickBot="1" x14ac:dyDescent="0.4">
      <c r="A4" s="11" t="s">
        <v>66</v>
      </c>
      <c r="B4" s="13" t="s">
        <v>3</v>
      </c>
      <c r="C4" s="14" t="s">
        <v>4</v>
      </c>
      <c r="D4" s="14" t="s">
        <v>6</v>
      </c>
      <c r="E4" s="15" t="s">
        <v>5</v>
      </c>
      <c r="F4" s="30" t="s">
        <v>0</v>
      </c>
      <c r="G4" s="31" t="s">
        <v>1</v>
      </c>
      <c r="H4" s="20" t="s">
        <v>2</v>
      </c>
      <c r="I4" s="30" t="s">
        <v>0</v>
      </c>
      <c r="J4" s="31" t="s">
        <v>1</v>
      </c>
      <c r="K4" s="20" t="s">
        <v>2</v>
      </c>
      <c r="L4" s="30" t="s">
        <v>0</v>
      </c>
      <c r="M4" s="31" t="s">
        <v>1</v>
      </c>
      <c r="N4" s="32" t="s">
        <v>2</v>
      </c>
      <c r="O4" s="21" t="s">
        <v>0</v>
      </c>
      <c r="P4" s="31" t="s">
        <v>1</v>
      </c>
      <c r="Q4" s="20" t="s">
        <v>2</v>
      </c>
      <c r="R4" s="30" t="s">
        <v>0</v>
      </c>
      <c r="S4" s="31" t="s">
        <v>1</v>
      </c>
      <c r="T4" s="32" t="s">
        <v>2</v>
      </c>
      <c r="V4" s="3" t="s">
        <v>71</v>
      </c>
    </row>
    <row r="5" spans="1:23" x14ac:dyDescent="0.4">
      <c r="A5" s="54" t="s">
        <v>50</v>
      </c>
      <c r="B5" s="12"/>
      <c r="C5" s="57"/>
      <c r="D5" s="57"/>
      <c r="E5" s="19"/>
      <c r="F5" s="17"/>
      <c r="G5" s="18"/>
      <c r="H5" s="58"/>
      <c r="I5" s="17"/>
      <c r="J5" s="18"/>
      <c r="K5" s="19"/>
      <c r="L5" s="59"/>
      <c r="M5" s="18"/>
      <c r="N5" s="58"/>
      <c r="O5" s="17"/>
      <c r="P5" s="18"/>
      <c r="Q5" s="19"/>
      <c r="R5" s="59"/>
      <c r="S5" s="18"/>
      <c r="T5" s="19"/>
      <c r="V5" s="3" t="s">
        <v>72</v>
      </c>
    </row>
    <row r="6" spans="1:23" x14ac:dyDescent="0.4">
      <c r="A6" s="55" t="s">
        <v>58</v>
      </c>
      <c r="B6" s="5"/>
      <c r="C6" s="6"/>
      <c r="D6" s="6"/>
      <c r="E6" s="7"/>
      <c r="F6" s="8"/>
      <c r="G6" s="9"/>
      <c r="H6" s="16"/>
      <c r="I6" s="8"/>
      <c r="J6" s="9"/>
      <c r="K6" s="7"/>
      <c r="L6" s="10"/>
      <c r="M6" s="9"/>
      <c r="N6" s="16"/>
      <c r="O6" s="8"/>
      <c r="P6" s="9"/>
      <c r="Q6" s="7"/>
      <c r="R6" s="10"/>
      <c r="S6" s="9"/>
      <c r="T6" s="7"/>
      <c r="V6" s="3" t="s">
        <v>69</v>
      </c>
    </row>
    <row r="7" spans="1:23" x14ac:dyDescent="0.4">
      <c r="A7" s="55" t="s">
        <v>30</v>
      </c>
      <c r="B7" s="5"/>
      <c r="C7" s="6"/>
      <c r="D7" s="6"/>
      <c r="E7" s="7"/>
      <c r="F7" s="8"/>
      <c r="G7" s="9"/>
      <c r="H7" s="16"/>
      <c r="I7" s="8"/>
      <c r="J7" s="9"/>
      <c r="K7" s="7"/>
      <c r="L7" s="10"/>
      <c r="M7" s="9"/>
      <c r="N7" s="16"/>
      <c r="O7" s="8"/>
      <c r="P7" s="9"/>
      <c r="Q7" s="7"/>
      <c r="R7" s="10"/>
      <c r="S7" s="9"/>
      <c r="T7" s="7"/>
    </row>
    <row r="8" spans="1:23" x14ac:dyDescent="0.4">
      <c r="A8" s="55" t="s">
        <v>46</v>
      </c>
      <c r="B8" s="5"/>
      <c r="C8" s="6"/>
      <c r="D8" s="6"/>
      <c r="E8" s="7"/>
      <c r="F8" s="8"/>
      <c r="G8" s="9"/>
      <c r="H8" s="16"/>
      <c r="I8" s="8"/>
      <c r="J8" s="9"/>
      <c r="K8" s="7"/>
      <c r="L8" s="10"/>
      <c r="M8" s="9"/>
      <c r="N8" s="16"/>
      <c r="O8" s="8"/>
      <c r="P8" s="9"/>
      <c r="Q8" s="7"/>
      <c r="R8" s="10"/>
      <c r="S8" s="9"/>
      <c r="T8" s="7"/>
    </row>
    <row r="9" spans="1:23" x14ac:dyDescent="0.4">
      <c r="A9" s="55" t="s">
        <v>33</v>
      </c>
      <c r="B9" s="5"/>
      <c r="C9" s="6"/>
      <c r="D9" s="6"/>
      <c r="E9" s="7"/>
      <c r="F9" s="8"/>
      <c r="G9" s="9"/>
      <c r="H9" s="16"/>
      <c r="I9" s="8"/>
      <c r="J9" s="9"/>
      <c r="K9" s="7"/>
      <c r="L9" s="10"/>
      <c r="M9" s="9"/>
      <c r="N9" s="16"/>
      <c r="O9" s="8"/>
      <c r="P9" s="9"/>
      <c r="Q9" s="7"/>
      <c r="R9" s="10"/>
      <c r="S9" s="9"/>
      <c r="T9" s="7"/>
    </row>
    <row r="10" spans="1:23" x14ac:dyDescent="0.4">
      <c r="A10" s="55" t="s">
        <v>42</v>
      </c>
      <c r="B10" s="5"/>
      <c r="C10" s="6"/>
      <c r="D10" s="6"/>
      <c r="E10" s="7"/>
      <c r="F10" s="8"/>
      <c r="G10" s="9"/>
      <c r="H10" s="16"/>
      <c r="I10" s="8"/>
      <c r="J10" s="9"/>
      <c r="K10" s="7"/>
      <c r="L10" s="10"/>
      <c r="M10" s="9"/>
      <c r="N10" s="16"/>
      <c r="O10" s="8"/>
      <c r="P10" s="9"/>
      <c r="Q10" s="7"/>
      <c r="R10" s="10"/>
      <c r="S10" s="9"/>
      <c r="T10" s="7"/>
    </row>
    <row r="11" spans="1:23" x14ac:dyDescent="0.4">
      <c r="A11" s="55" t="s">
        <v>39</v>
      </c>
      <c r="B11" s="5"/>
      <c r="C11" s="6"/>
      <c r="D11" s="6"/>
      <c r="E11" s="7"/>
      <c r="F11" s="8"/>
      <c r="G11" s="9"/>
      <c r="H11" s="16"/>
      <c r="I11" s="8"/>
      <c r="J11" s="9"/>
      <c r="K11" s="7"/>
      <c r="L11" s="10"/>
      <c r="M11" s="9"/>
      <c r="N11" s="16"/>
      <c r="O11" s="8"/>
      <c r="P11" s="9"/>
      <c r="Q11" s="7"/>
      <c r="R11" s="10"/>
      <c r="S11" s="9"/>
      <c r="T11" s="7"/>
    </row>
    <row r="12" spans="1:23" x14ac:dyDescent="0.4">
      <c r="A12" s="55" t="s">
        <v>41</v>
      </c>
      <c r="B12" s="5"/>
      <c r="C12" s="6"/>
      <c r="D12" s="6"/>
      <c r="E12" s="7"/>
      <c r="F12" s="8"/>
      <c r="G12" s="9"/>
      <c r="H12" s="16"/>
      <c r="I12" s="8"/>
      <c r="J12" s="9"/>
      <c r="K12" s="7"/>
      <c r="L12" s="10"/>
      <c r="M12" s="9"/>
      <c r="N12" s="16"/>
      <c r="O12" s="8"/>
      <c r="P12" s="9"/>
      <c r="Q12" s="7"/>
      <c r="R12" s="10"/>
      <c r="S12" s="9"/>
      <c r="T12" s="7"/>
    </row>
    <row r="13" spans="1:23" x14ac:dyDescent="0.4">
      <c r="A13" s="55" t="s">
        <v>34</v>
      </c>
      <c r="B13" s="5"/>
      <c r="C13" s="6"/>
      <c r="D13" s="6"/>
      <c r="E13" s="7"/>
      <c r="F13" s="8"/>
      <c r="G13" s="9"/>
      <c r="H13" s="16"/>
      <c r="I13" s="8"/>
      <c r="J13" s="9"/>
      <c r="K13" s="7"/>
      <c r="L13" s="10"/>
      <c r="M13" s="9"/>
      <c r="N13" s="16"/>
      <c r="O13" s="8"/>
      <c r="P13" s="9"/>
      <c r="Q13" s="7"/>
      <c r="R13" s="10"/>
      <c r="S13" s="9"/>
      <c r="T13" s="7"/>
    </row>
    <row r="14" spans="1:23" x14ac:dyDescent="0.4">
      <c r="A14" s="55" t="s">
        <v>48</v>
      </c>
      <c r="B14" s="5"/>
      <c r="C14" s="6"/>
      <c r="D14" s="6"/>
      <c r="E14" s="7"/>
      <c r="F14" s="8"/>
      <c r="G14" s="9"/>
      <c r="H14" s="16"/>
      <c r="I14" s="8"/>
      <c r="J14" s="9"/>
      <c r="K14" s="7"/>
      <c r="L14" s="10"/>
      <c r="M14" s="9"/>
      <c r="N14" s="16"/>
      <c r="O14" s="8"/>
      <c r="P14" s="9"/>
      <c r="Q14" s="7"/>
      <c r="R14" s="10"/>
      <c r="S14" s="9"/>
      <c r="T14" s="7"/>
    </row>
    <row r="15" spans="1:23" x14ac:dyDescent="0.4">
      <c r="A15" s="55" t="s">
        <v>38</v>
      </c>
      <c r="B15" s="5"/>
      <c r="C15" s="6"/>
      <c r="D15" s="6"/>
      <c r="E15" s="7"/>
      <c r="F15" s="8"/>
      <c r="G15" s="9"/>
      <c r="H15" s="16"/>
      <c r="I15" s="8"/>
      <c r="J15" s="9"/>
      <c r="K15" s="7"/>
      <c r="L15" s="10"/>
      <c r="M15" s="9"/>
      <c r="N15" s="16"/>
      <c r="O15" s="8"/>
      <c r="P15" s="9"/>
      <c r="Q15" s="7"/>
      <c r="R15" s="10"/>
      <c r="S15" s="9"/>
      <c r="T15" s="7"/>
    </row>
    <row r="16" spans="1:23" x14ac:dyDescent="0.4">
      <c r="A16" s="55" t="s">
        <v>54</v>
      </c>
      <c r="B16" s="5"/>
      <c r="C16" s="6"/>
      <c r="D16" s="6"/>
      <c r="E16" s="7"/>
      <c r="F16" s="8"/>
      <c r="G16" s="9"/>
      <c r="H16" s="16"/>
      <c r="I16" s="8"/>
      <c r="J16" s="9"/>
      <c r="K16" s="7"/>
      <c r="L16" s="10"/>
      <c r="M16" s="9"/>
      <c r="N16" s="16"/>
      <c r="O16" s="8"/>
      <c r="P16" s="9"/>
      <c r="Q16" s="7"/>
      <c r="R16" s="10"/>
      <c r="S16" s="9"/>
      <c r="T16" s="7"/>
    </row>
    <row r="17" spans="1:20" x14ac:dyDescent="0.4">
      <c r="A17" s="55" t="s">
        <v>55</v>
      </c>
      <c r="B17" s="5"/>
      <c r="C17" s="6"/>
      <c r="D17" s="6"/>
      <c r="E17" s="7"/>
      <c r="F17" s="8"/>
      <c r="G17" s="9"/>
      <c r="H17" s="16"/>
      <c r="I17" s="8"/>
      <c r="J17" s="9"/>
      <c r="K17" s="7"/>
      <c r="L17" s="10"/>
      <c r="M17" s="9"/>
      <c r="N17" s="16"/>
      <c r="O17" s="8"/>
      <c r="P17" s="9"/>
      <c r="Q17" s="7"/>
      <c r="R17" s="10"/>
      <c r="S17" s="9"/>
      <c r="T17" s="7"/>
    </row>
    <row r="18" spans="1:20" x14ac:dyDescent="0.4">
      <c r="A18" s="55" t="s">
        <v>29</v>
      </c>
      <c r="B18" s="5"/>
      <c r="C18" s="6"/>
      <c r="D18" s="6"/>
      <c r="E18" s="7"/>
      <c r="F18" s="8"/>
      <c r="G18" s="9"/>
      <c r="H18" s="16"/>
      <c r="I18" s="8"/>
      <c r="J18" s="9"/>
      <c r="K18" s="7"/>
      <c r="L18" s="10"/>
      <c r="M18" s="9"/>
      <c r="N18" s="16"/>
      <c r="O18" s="8"/>
      <c r="P18" s="9"/>
      <c r="Q18" s="7"/>
      <c r="R18" s="10"/>
      <c r="S18" s="9"/>
      <c r="T18" s="7"/>
    </row>
    <row r="19" spans="1:20" x14ac:dyDescent="0.4">
      <c r="A19" s="55" t="s">
        <v>51</v>
      </c>
      <c r="B19" s="5"/>
      <c r="C19" s="6"/>
      <c r="D19" s="6"/>
      <c r="E19" s="7"/>
      <c r="F19" s="8"/>
      <c r="G19" s="9"/>
      <c r="H19" s="16"/>
      <c r="I19" s="8"/>
      <c r="J19" s="9"/>
      <c r="K19" s="7"/>
      <c r="L19" s="10"/>
      <c r="M19" s="9"/>
      <c r="N19" s="16"/>
      <c r="O19" s="8"/>
      <c r="P19" s="9"/>
      <c r="Q19" s="7"/>
      <c r="R19" s="10"/>
      <c r="S19" s="9"/>
      <c r="T19" s="7"/>
    </row>
    <row r="20" spans="1:20" x14ac:dyDescent="0.4">
      <c r="A20" s="55" t="s">
        <v>27</v>
      </c>
      <c r="B20" s="5"/>
      <c r="C20" s="6"/>
      <c r="D20" s="6"/>
      <c r="E20" s="7"/>
      <c r="F20" s="8"/>
      <c r="G20" s="9"/>
      <c r="H20" s="16"/>
      <c r="I20" s="8"/>
      <c r="J20" s="9"/>
      <c r="K20" s="7"/>
      <c r="L20" s="10"/>
      <c r="M20" s="9"/>
      <c r="N20" s="16"/>
      <c r="O20" s="8"/>
      <c r="P20" s="9"/>
      <c r="Q20" s="7"/>
      <c r="R20" s="10"/>
      <c r="S20" s="9"/>
      <c r="T20" s="7"/>
    </row>
    <row r="21" spans="1:20" x14ac:dyDescent="0.4">
      <c r="A21" s="55" t="s">
        <v>28</v>
      </c>
      <c r="B21" s="5"/>
      <c r="C21" s="6"/>
      <c r="D21" s="6"/>
      <c r="E21" s="7"/>
      <c r="F21" s="8"/>
      <c r="G21" s="9"/>
      <c r="H21" s="16"/>
      <c r="I21" s="8"/>
      <c r="J21" s="9"/>
      <c r="K21" s="7"/>
      <c r="L21" s="10"/>
      <c r="M21" s="9"/>
      <c r="N21" s="16"/>
      <c r="O21" s="8"/>
      <c r="P21" s="9"/>
      <c r="Q21" s="7"/>
      <c r="R21" s="10"/>
      <c r="S21" s="9"/>
      <c r="T21" s="7"/>
    </row>
    <row r="22" spans="1:20" x14ac:dyDescent="0.4">
      <c r="A22" s="55" t="s">
        <v>56</v>
      </c>
      <c r="B22" s="5"/>
      <c r="C22" s="6"/>
      <c r="D22" s="6"/>
      <c r="E22" s="7"/>
      <c r="F22" s="8"/>
      <c r="G22" s="9"/>
      <c r="H22" s="16"/>
      <c r="I22" s="8"/>
      <c r="J22" s="9"/>
      <c r="K22" s="7"/>
      <c r="L22" s="10"/>
      <c r="M22" s="9"/>
      <c r="N22" s="16"/>
      <c r="O22" s="8"/>
      <c r="P22" s="9"/>
      <c r="Q22" s="7"/>
      <c r="R22" s="10"/>
      <c r="S22" s="9"/>
      <c r="T22" s="7"/>
    </row>
    <row r="23" spans="1:20" x14ac:dyDescent="0.4">
      <c r="A23" s="55" t="s">
        <v>44</v>
      </c>
      <c r="B23" s="5"/>
      <c r="C23" s="6"/>
      <c r="D23" s="6"/>
      <c r="E23" s="7"/>
      <c r="F23" s="8"/>
      <c r="G23" s="9"/>
      <c r="H23" s="16"/>
      <c r="I23" s="8"/>
      <c r="J23" s="9"/>
      <c r="K23" s="7"/>
      <c r="L23" s="10"/>
      <c r="M23" s="9"/>
      <c r="N23" s="16"/>
      <c r="O23" s="8"/>
      <c r="P23" s="9"/>
      <c r="Q23" s="7"/>
      <c r="R23" s="10"/>
      <c r="S23" s="9"/>
      <c r="T23" s="7"/>
    </row>
    <row r="24" spans="1:20" x14ac:dyDescent="0.4">
      <c r="A24" s="55" t="s">
        <v>36</v>
      </c>
      <c r="B24" s="5"/>
      <c r="C24" s="6"/>
      <c r="D24" s="6"/>
      <c r="E24" s="7"/>
      <c r="F24" s="8"/>
      <c r="G24" s="9"/>
      <c r="H24" s="16"/>
      <c r="I24" s="8"/>
      <c r="J24" s="9"/>
      <c r="K24" s="7"/>
      <c r="L24" s="10"/>
      <c r="M24" s="9"/>
      <c r="N24" s="16"/>
      <c r="O24" s="8"/>
      <c r="P24" s="9"/>
      <c r="Q24" s="7"/>
      <c r="R24" s="10"/>
      <c r="S24" s="9"/>
      <c r="T24" s="7"/>
    </row>
    <row r="25" spans="1:20" x14ac:dyDescent="0.4">
      <c r="A25" s="55" t="s">
        <v>40</v>
      </c>
      <c r="B25" s="5"/>
      <c r="C25" s="6"/>
      <c r="D25" s="6"/>
      <c r="E25" s="7"/>
      <c r="F25" s="8"/>
      <c r="G25" s="9"/>
      <c r="H25" s="16"/>
      <c r="I25" s="8"/>
      <c r="J25" s="9"/>
      <c r="K25" s="7"/>
      <c r="L25" s="10"/>
      <c r="M25" s="9"/>
      <c r="N25" s="16"/>
      <c r="O25" s="8"/>
      <c r="P25" s="9"/>
      <c r="Q25" s="7"/>
      <c r="R25" s="10"/>
      <c r="S25" s="9"/>
      <c r="T25" s="7"/>
    </row>
    <row r="26" spans="1:20" x14ac:dyDescent="0.4">
      <c r="A26" s="55" t="s">
        <v>43</v>
      </c>
      <c r="B26" s="5"/>
      <c r="C26" s="6"/>
      <c r="D26" s="6"/>
      <c r="E26" s="7"/>
      <c r="F26" s="8"/>
      <c r="G26" s="9"/>
      <c r="H26" s="16"/>
      <c r="I26" s="8"/>
      <c r="J26" s="9"/>
      <c r="K26" s="7"/>
      <c r="L26" s="10"/>
      <c r="M26" s="9"/>
      <c r="N26" s="16"/>
      <c r="O26" s="8"/>
      <c r="P26" s="9"/>
      <c r="Q26" s="7"/>
      <c r="R26" s="10"/>
      <c r="S26" s="9"/>
      <c r="T26" s="7"/>
    </row>
    <row r="27" spans="1:20" x14ac:dyDescent="0.4">
      <c r="A27" s="55" t="s">
        <v>52</v>
      </c>
      <c r="B27" s="5"/>
      <c r="C27" s="6"/>
      <c r="D27" s="6"/>
      <c r="E27" s="7"/>
      <c r="F27" s="8"/>
      <c r="G27" s="9"/>
      <c r="H27" s="16"/>
      <c r="I27" s="8"/>
      <c r="J27" s="9"/>
      <c r="K27" s="7"/>
      <c r="L27" s="10"/>
      <c r="M27" s="9"/>
      <c r="N27" s="16"/>
      <c r="O27" s="8"/>
      <c r="P27" s="9"/>
      <c r="Q27" s="7"/>
      <c r="R27" s="10"/>
      <c r="S27" s="9"/>
      <c r="T27" s="7"/>
    </row>
    <row r="28" spans="1:20" x14ac:dyDescent="0.4">
      <c r="A28" s="55" t="s">
        <v>47</v>
      </c>
      <c r="B28" s="5"/>
      <c r="C28" s="6"/>
      <c r="D28" s="6"/>
      <c r="E28" s="7"/>
      <c r="F28" s="8"/>
      <c r="G28" s="9"/>
      <c r="H28" s="16"/>
      <c r="I28" s="8"/>
      <c r="J28" s="9"/>
      <c r="K28" s="7"/>
      <c r="L28" s="10"/>
      <c r="M28" s="9"/>
      <c r="N28" s="16"/>
      <c r="O28" s="8"/>
      <c r="P28" s="9"/>
      <c r="Q28" s="7"/>
      <c r="R28" s="10"/>
      <c r="S28" s="9"/>
      <c r="T28" s="7"/>
    </row>
    <row r="29" spans="1:20" x14ac:dyDescent="0.4">
      <c r="A29" s="55" t="s">
        <v>37</v>
      </c>
      <c r="B29" s="5"/>
      <c r="C29" s="6"/>
      <c r="D29" s="6"/>
      <c r="E29" s="7"/>
      <c r="F29" s="8"/>
      <c r="G29" s="9"/>
      <c r="H29" s="16"/>
      <c r="I29" s="8"/>
      <c r="J29" s="9"/>
      <c r="K29" s="7"/>
      <c r="L29" s="10"/>
      <c r="M29" s="9"/>
      <c r="N29" s="16"/>
      <c r="O29" s="8"/>
      <c r="P29" s="9"/>
      <c r="Q29" s="7"/>
      <c r="R29" s="10"/>
      <c r="S29" s="9"/>
      <c r="T29" s="7"/>
    </row>
    <row r="30" spans="1:20" x14ac:dyDescent="0.4">
      <c r="A30" s="55" t="s">
        <v>45</v>
      </c>
      <c r="B30" s="5"/>
      <c r="C30" s="6"/>
      <c r="D30" s="6"/>
      <c r="E30" s="7"/>
      <c r="F30" s="8"/>
      <c r="G30" s="9"/>
      <c r="H30" s="16"/>
      <c r="I30" s="8"/>
      <c r="J30" s="9"/>
      <c r="K30" s="7"/>
      <c r="L30" s="10"/>
      <c r="M30" s="9"/>
      <c r="N30" s="16"/>
      <c r="O30" s="8"/>
      <c r="P30" s="9"/>
      <c r="Q30" s="7"/>
      <c r="R30" s="10"/>
      <c r="S30" s="9"/>
      <c r="T30" s="7"/>
    </row>
    <row r="31" spans="1:20" x14ac:dyDescent="0.4">
      <c r="A31" s="55" t="s">
        <v>49</v>
      </c>
      <c r="B31" s="5"/>
      <c r="C31" s="6"/>
      <c r="D31" s="6"/>
      <c r="E31" s="7"/>
      <c r="F31" s="8"/>
      <c r="G31" s="9"/>
      <c r="H31" s="16"/>
      <c r="I31" s="8"/>
      <c r="J31" s="9"/>
      <c r="K31" s="7"/>
      <c r="L31" s="10"/>
      <c r="M31" s="9"/>
      <c r="N31" s="16"/>
      <c r="O31" s="8"/>
      <c r="P31" s="9"/>
      <c r="Q31" s="7"/>
      <c r="R31" s="10"/>
      <c r="S31" s="9"/>
      <c r="T31" s="7"/>
    </row>
    <row r="32" spans="1:20" x14ac:dyDescent="0.4">
      <c r="A32" s="55" t="s">
        <v>31</v>
      </c>
      <c r="B32" s="5"/>
      <c r="C32" s="6"/>
      <c r="D32" s="6"/>
      <c r="E32" s="7"/>
      <c r="F32" s="8"/>
      <c r="G32" s="9"/>
      <c r="H32" s="16"/>
      <c r="I32" s="8"/>
      <c r="J32" s="9"/>
      <c r="K32" s="7"/>
      <c r="L32" s="10"/>
      <c r="M32" s="9"/>
      <c r="N32" s="16"/>
      <c r="O32" s="8"/>
      <c r="P32" s="9"/>
      <c r="Q32" s="7"/>
      <c r="R32" s="10"/>
      <c r="S32" s="9"/>
      <c r="T32" s="7"/>
    </row>
    <row r="33" spans="1:20" x14ac:dyDescent="0.4">
      <c r="A33" s="55" t="s">
        <v>57</v>
      </c>
      <c r="B33" s="5"/>
      <c r="C33" s="6"/>
      <c r="D33" s="6"/>
      <c r="E33" s="7"/>
      <c r="F33" s="8"/>
      <c r="G33" s="9"/>
      <c r="H33" s="16"/>
      <c r="I33" s="8"/>
      <c r="J33" s="9"/>
      <c r="K33" s="7"/>
      <c r="L33" s="10"/>
      <c r="M33" s="9"/>
      <c r="N33" s="16"/>
      <c r="O33" s="8"/>
      <c r="P33" s="9"/>
      <c r="Q33" s="7"/>
      <c r="R33" s="10"/>
      <c r="S33" s="9"/>
      <c r="T33" s="7"/>
    </row>
    <row r="34" spans="1:20" x14ac:dyDescent="0.4">
      <c r="A34" s="55" t="s">
        <v>35</v>
      </c>
      <c r="B34" s="8"/>
      <c r="C34" s="9"/>
      <c r="D34" s="9"/>
      <c r="E34" s="7"/>
      <c r="F34" s="8"/>
      <c r="G34" s="9"/>
      <c r="H34" s="16"/>
      <c r="I34" s="8"/>
      <c r="J34" s="9"/>
      <c r="K34" s="7"/>
      <c r="L34" s="10"/>
      <c r="M34" s="9"/>
      <c r="N34" s="16"/>
      <c r="O34" s="8"/>
      <c r="P34" s="9"/>
      <c r="Q34" s="7"/>
      <c r="R34" s="10"/>
      <c r="S34" s="9"/>
      <c r="T34" s="7"/>
    </row>
    <row r="35" spans="1:20" x14ac:dyDescent="0.4">
      <c r="A35" s="55" t="s">
        <v>59</v>
      </c>
      <c r="B35" s="8"/>
      <c r="C35" s="9"/>
      <c r="D35" s="9"/>
      <c r="E35" s="7"/>
      <c r="F35" s="8"/>
      <c r="G35" s="9"/>
      <c r="H35" s="16"/>
      <c r="I35" s="8"/>
      <c r="J35" s="9"/>
      <c r="K35" s="7"/>
      <c r="L35" s="10"/>
      <c r="M35" s="9"/>
      <c r="N35" s="16"/>
      <c r="O35" s="8"/>
      <c r="P35" s="9"/>
      <c r="Q35" s="7"/>
      <c r="R35" s="10"/>
      <c r="S35" s="9"/>
      <c r="T35" s="7"/>
    </row>
    <row r="36" spans="1:20" x14ac:dyDescent="0.4">
      <c r="A36" s="55" t="s">
        <v>32</v>
      </c>
      <c r="B36" s="8"/>
      <c r="C36" s="9"/>
      <c r="D36" s="9"/>
      <c r="E36" s="7"/>
      <c r="F36" s="8"/>
      <c r="G36" s="9"/>
      <c r="H36" s="16"/>
      <c r="I36" s="8"/>
      <c r="J36" s="9"/>
      <c r="K36" s="7"/>
      <c r="L36" s="10"/>
      <c r="M36" s="9"/>
      <c r="N36" s="16"/>
      <c r="O36" s="8"/>
      <c r="P36" s="9"/>
      <c r="Q36" s="7"/>
      <c r="R36" s="10"/>
      <c r="S36" s="9"/>
      <c r="T36" s="7"/>
    </row>
    <row r="37" spans="1:20" x14ac:dyDescent="0.4">
      <c r="A37" s="55" t="s">
        <v>60</v>
      </c>
      <c r="B37" s="8"/>
      <c r="C37" s="9"/>
      <c r="D37" s="9"/>
      <c r="E37" s="7"/>
      <c r="F37" s="8"/>
      <c r="G37" s="9"/>
      <c r="H37" s="16"/>
      <c r="I37" s="8"/>
      <c r="J37" s="9"/>
      <c r="K37" s="7"/>
      <c r="L37" s="10"/>
      <c r="M37" s="9"/>
      <c r="N37" s="16"/>
      <c r="O37" s="8"/>
      <c r="P37" s="9"/>
      <c r="Q37" s="7"/>
      <c r="R37" s="10"/>
      <c r="S37" s="9"/>
      <c r="T37" s="7"/>
    </row>
    <row r="38" spans="1:20" x14ac:dyDescent="0.4">
      <c r="A38" s="55" t="s">
        <v>53</v>
      </c>
      <c r="B38" s="8"/>
      <c r="C38" s="9"/>
      <c r="D38" s="9"/>
      <c r="E38" s="7"/>
      <c r="F38" s="8"/>
      <c r="G38" s="9"/>
      <c r="H38" s="16"/>
      <c r="I38" s="8"/>
      <c r="J38" s="9"/>
      <c r="K38" s="7"/>
      <c r="L38" s="10"/>
      <c r="M38" s="9"/>
      <c r="N38" s="16"/>
      <c r="O38" s="8"/>
      <c r="P38" s="9"/>
      <c r="Q38" s="7"/>
      <c r="R38" s="10"/>
      <c r="S38" s="9"/>
      <c r="T38" s="7"/>
    </row>
    <row r="39" spans="1:20" ht="15.9" thickBot="1" x14ac:dyDescent="0.45">
      <c r="A39" s="56" t="s">
        <v>65</v>
      </c>
      <c r="B39" s="60"/>
      <c r="C39" s="61"/>
      <c r="D39" s="61"/>
      <c r="E39" s="62"/>
      <c r="F39" s="60"/>
      <c r="G39" s="61"/>
      <c r="H39" s="63"/>
      <c r="I39" s="60"/>
      <c r="J39" s="61"/>
      <c r="K39" s="62"/>
      <c r="L39" s="64"/>
      <c r="M39" s="61"/>
      <c r="N39" s="63"/>
      <c r="O39" s="60"/>
      <c r="P39" s="61"/>
      <c r="Q39" s="62"/>
      <c r="R39" s="64"/>
      <c r="S39" s="61"/>
      <c r="T39" s="62"/>
    </row>
    <row r="40" spans="1:20" x14ac:dyDescent="0.4">
      <c r="A40" s="53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</row>
    <row r="41" spans="1:20" x14ac:dyDescent="0.4">
      <c r="A41" s="53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</row>
    <row r="42" spans="1:20" ht="15.9" thickBot="1" x14ac:dyDescent="0.45">
      <c r="A42" s="53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</row>
    <row r="43" spans="1:20" ht="15.9" thickBot="1" x14ac:dyDescent="0.45">
      <c r="A43" s="47" t="s">
        <v>64</v>
      </c>
      <c r="B43" s="48">
        <f>COUNTIF(A5:A39,"*")</f>
        <v>35</v>
      </c>
    </row>
    <row r="44" spans="1:20" ht="15.9" thickBot="1" x14ac:dyDescent="0.45">
      <c r="A44" s="242" t="s">
        <v>17</v>
      </c>
      <c r="B44" s="243"/>
      <c r="C44" s="243"/>
      <c r="D44" s="243"/>
      <c r="E44" s="244"/>
      <c r="F44" s="228" t="s">
        <v>18</v>
      </c>
      <c r="G44" s="226"/>
      <c r="H44" s="227"/>
      <c r="I44" s="228" t="s">
        <v>22</v>
      </c>
      <c r="J44" s="226"/>
      <c r="K44" s="227"/>
      <c r="L44" s="228" t="s">
        <v>23</v>
      </c>
      <c r="M44" s="226"/>
      <c r="N44" s="227"/>
      <c r="O44" s="228" t="s">
        <v>24</v>
      </c>
      <c r="P44" s="226"/>
      <c r="Q44" s="227"/>
      <c r="R44" s="228" t="s">
        <v>25</v>
      </c>
      <c r="S44" s="226"/>
      <c r="T44" s="227"/>
    </row>
    <row r="45" spans="1:20" ht="19.75" x14ac:dyDescent="0.4">
      <c r="A45" s="49" t="s">
        <v>16</v>
      </c>
      <c r="B45" s="50">
        <f>COUNTIF(B5:B39,"P")</f>
        <v>0</v>
      </c>
      <c r="C45" s="50">
        <f>COUNTIF(C5:C39,"*")</f>
        <v>0</v>
      </c>
      <c r="D45" s="50">
        <f>COUNTIF(D5:D39,"*")</f>
        <v>0</v>
      </c>
      <c r="E45" s="51">
        <f>COUNTIF(E5:E39,"*")</f>
        <v>0</v>
      </c>
      <c r="F45" s="217" t="s">
        <v>0</v>
      </c>
      <c r="G45" s="218"/>
      <c r="H45" s="26">
        <f>COUNTIF(F5:F39,"*")</f>
        <v>0</v>
      </c>
      <c r="I45" s="219" t="s">
        <v>0</v>
      </c>
      <c r="J45" s="218"/>
      <c r="K45" s="26">
        <f>COUNTIF(I5:I39,"*")</f>
        <v>0</v>
      </c>
      <c r="L45" s="219" t="s">
        <v>0</v>
      </c>
      <c r="M45" s="218"/>
      <c r="N45" s="26">
        <f>COUNTIF(L5:L39,"*")</f>
        <v>0</v>
      </c>
      <c r="O45" s="219" t="s">
        <v>0</v>
      </c>
      <c r="P45" s="218"/>
      <c r="Q45" s="26">
        <f>COUNTIF(O5:O39,"*")</f>
        <v>0</v>
      </c>
      <c r="R45" s="219" t="s">
        <v>0</v>
      </c>
      <c r="S45" s="218"/>
      <c r="T45" s="26">
        <f>COUNTIF(R5:R39,"*")</f>
        <v>0</v>
      </c>
    </row>
    <row r="46" spans="1:20" ht="19.75" x14ac:dyDescent="0.4">
      <c r="A46" s="22" t="s">
        <v>13</v>
      </c>
      <c r="B46" s="24">
        <f>ROUNDUP(B43*(1/2),0)</f>
        <v>18</v>
      </c>
      <c r="C46" s="24">
        <f t="shared" ref="C46:E46" si="0">ROUNDUP(C45*(1/3),0)</f>
        <v>0</v>
      </c>
      <c r="D46" s="24">
        <f t="shared" si="0"/>
        <v>0</v>
      </c>
      <c r="E46" s="38">
        <f t="shared" si="0"/>
        <v>0</v>
      </c>
      <c r="F46" s="220" t="s">
        <v>1</v>
      </c>
      <c r="G46" s="221"/>
      <c r="H46" s="27">
        <f>COUNTIF(G5:G39,"*")</f>
        <v>0</v>
      </c>
      <c r="I46" s="222" t="s">
        <v>1</v>
      </c>
      <c r="J46" s="221"/>
      <c r="K46" s="27">
        <f>COUNTIF(J5:J39,"*")</f>
        <v>0</v>
      </c>
      <c r="L46" s="222" t="s">
        <v>1</v>
      </c>
      <c r="M46" s="221"/>
      <c r="N46" s="27">
        <f>COUNTIF(M5:M39,"*")</f>
        <v>0</v>
      </c>
      <c r="O46" s="222" t="s">
        <v>1</v>
      </c>
      <c r="P46" s="221"/>
      <c r="Q46" s="27">
        <f>COUNTIF(P5:P39,"*")</f>
        <v>0</v>
      </c>
      <c r="R46" s="222" t="s">
        <v>1</v>
      </c>
      <c r="S46" s="221"/>
      <c r="T46" s="27">
        <f>COUNTIF(S5:S39,"*")</f>
        <v>0</v>
      </c>
    </row>
    <row r="47" spans="1:20" ht="20.149999999999999" thickBot="1" x14ac:dyDescent="0.45">
      <c r="A47" s="22" t="s">
        <v>14</v>
      </c>
      <c r="B47" s="24">
        <f>ROUNDDOWN(B45/2,0)+1</f>
        <v>1</v>
      </c>
      <c r="C47" s="24">
        <f t="shared" ref="C47:E47" si="1">ROUNDDOWN(C45/2,0)+1</f>
        <v>1</v>
      </c>
      <c r="D47" s="24">
        <f t="shared" si="1"/>
        <v>1</v>
      </c>
      <c r="E47" s="38">
        <f t="shared" si="1"/>
        <v>1</v>
      </c>
      <c r="F47" s="212" t="s">
        <v>2</v>
      </c>
      <c r="G47" s="213"/>
      <c r="H47" s="28">
        <f>COUNTIF(H5:H39,"*")</f>
        <v>0</v>
      </c>
      <c r="I47" s="214" t="s">
        <v>2</v>
      </c>
      <c r="J47" s="213"/>
      <c r="K47" s="28">
        <f>COUNTIF(K5:K39,"*")</f>
        <v>0</v>
      </c>
      <c r="L47" s="214" t="s">
        <v>2</v>
      </c>
      <c r="M47" s="213"/>
      <c r="N47" s="28">
        <f>COUNTIF(N5:N39,"*")</f>
        <v>0</v>
      </c>
      <c r="O47" s="214" t="s">
        <v>2</v>
      </c>
      <c r="P47" s="213"/>
      <c r="Q47" s="28">
        <f>COUNTIF(Q5:Q39,"*")</f>
        <v>0</v>
      </c>
      <c r="R47" s="214" t="s">
        <v>2</v>
      </c>
      <c r="S47" s="213"/>
      <c r="T47" s="28">
        <f>COUNTIF(T5:T39,"*")</f>
        <v>0</v>
      </c>
    </row>
    <row r="48" spans="1:20" ht="20.149999999999999" thickBot="1" x14ac:dyDescent="0.45">
      <c r="A48" s="35" t="s">
        <v>15</v>
      </c>
      <c r="B48" s="36">
        <f>ROUNDUP(B45*2/3,0)</f>
        <v>0</v>
      </c>
      <c r="C48" s="36">
        <f t="shared" ref="C48:E49" si="2">ROUNDUP(C44*2/3,0)</f>
        <v>0</v>
      </c>
      <c r="D48" s="36">
        <f t="shared" si="2"/>
        <v>0</v>
      </c>
      <c r="E48" s="52">
        <f t="shared" si="2"/>
        <v>0</v>
      </c>
      <c r="F48" s="246" t="s">
        <v>19</v>
      </c>
      <c r="G48" s="216"/>
      <c r="H48" s="29" t="str">
        <f>IF(H45&gt;H46,"PASS","FAIL")</f>
        <v>FAIL</v>
      </c>
      <c r="I48" s="215" t="s">
        <v>19</v>
      </c>
      <c r="J48" s="216"/>
      <c r="K48" s="29" t="str">
        <f>IF(K45&gt;K46,"PASS","FAIL")</f>
        <v>FAIL</v>
      </c>
      <c r="L48" s="215" t="s">
        <v>19</v>
      </c>
      <c r="M48" s="216"/>
      <c r="N48" s="29" t="str">
        <f>IF(N45&gt;N46,"PASS","FAIL")</f>
        <v>FAIL</v>
      </c>
      <c r="O48" s="215" t="s">
        <v>19</v>
      </c>
      <c r="P48" s="216"/>
      <c r="Q48" s="29" t="str">
        <f>IF(Q45&gt;Q46,"PASS","FAIL")</f>
        <v>FAIL</v>
      </c>
      <c r="R48" s="215" t="s">
        <v>19</v>
      </c>
      <c r="S48" s="216"/>
      <c r="T48" s="29" t="str">
        <f>IF(T45&gt;T46,"PASS","FAIL")</f>
        <v>FAIL</v>
      </c>
    </row>
    <row r="49" spans="1:20" ht="20.149999999999999" thickBot="1" x14ac:dyDescent="0.45">
      <c r="A49" s="23" t="s">
        <v>67</v>
      </c>
      <c r="B49" s="25">
        <f>ROUNDUP(B43*2/3,0)</f>
        <v>24</v>
      </c>
      <c r="C49" s="25">
        <f t="shared" si="2"/>
        <v>0</v>
      </c>
      <c r="D49" s="25">
        <f t="shared" si="2"/>
        <v>0</v>
      </c>
      <c r="E49" s="39">
        <f t="shared" si="2"/>
        <v>0</v>
      </c>
      <c r="F49" s="224" t="s">
        <v>21</v>
      </c>
      <c r="G49" s="224"/>
      <c r="H49" s="224"/>
      <c r="I49" s="224" t="s">
        <v>21</v>
      </c>
      <c r="J49" s="224"/>
      <c r="K49" s="224"/>
      <c r="L49" s="224" t="s">
        <v>21</v>
      </c>
      <c r="M49" s="224"/>
      <c r="N49" s="224"/>
      <c r="O49" s="224" t="s">
        <v>21</v>
      </c>
      <c r="P49" s="224"/>
      <c r="Q49" s="224"/>
      <c r="R49" s="224" t="s">
        <v>21</v>
      </c>
      <c r="S49" s="224"/>
      <c r="T49" s="224"/>
    </row>
    <row r="50" spans="1:20" ht="15.9" thickBot="1" x14ac:dyDescent="0.45">
      <c r="A50" s="37" t="s">
        <v>26</v>
      </c>
      <c r="B50" s="33">
        <f>ROUNDUP(B45*0.25,0)</f>
        <v>0</v>
      </c>
      <c r="C50" s="33">
        <f>ROUNDUP(C45*0.25,0)</f>
        <v>0</v>
      </c>
      <c r="D50" s="33">
        <f>ROUNDUP(D45*0.25,0)</f>
        <v>0</v>
      </c>
      <c r="E50" s="34">
        <f>ROUNDUP(E45*0.25,0)</f>
        <v>0</v>
      </c>
      <c r="F50" s="226" t="s">
        <v>20</v>
      </c>
      <c r="G50" s="226"/>
      <c r="H50" s="227"/>
      <c r="I50" s="228" t="s">
        <v>20</v>
      </c>
      <c r="J50" s="226"/>
      <c r="K50" s="227"/>
      <c r="L50" s="228" t="s">
        <v>20</v>
      </c>
      <c r="M50" s="226"/>
      <c r="N50" s="227"/>
      <c r="O50" s="228" t="s">
        <v>20</v>
      </c>
      <c r="P50" s="226"/>
      <c r="Q50" s="227"/>
      <c r="R50" s="228" t="s">
        <v>20</v>
      </c>
      <c r="S50" s="226"/>
      <c r="T50" s="227"/>
    </row>
    <row r="51" spans="1:20" x14ac:dyDescent="0.4">
      <c r="A51" s="40" t="s">
        <v>62</v>
      </c>
      <c r="B51" s="45">
        <f>COUNTIF(B5:B42,"E")</f>
        <v>0</v>
      </c>
      <c r="C51" s="45">
        <f>COUNTIF(C10:C47,"*")</f>
        <v>0</v>
      </c>
      <c r="D51" s="45">
        <f>COUNTIF(D10:D47,"*")</f>
        <v>0</v>
      </c>
      <c r="E51" s="44">
        <f>COUNTIF(E10:E47,"*")</f>
        <v>0</v>
      </c>
      <c r="F51" s="217" t="s">
        <v>0</v>
      </c>
      <c r="G51" s="218"/>
      <c r="H51" s="26">
        <f>COUNTIF(F5:F39,"*")</f>
        <v>0</v>
      </c>
      <c r="I51" s="219" t="s">
        <v>0</v>
      </c>
      <c r="J51" s="218"/>
      <c r="K51" s="26">
        <f>COUNTIF(I5:I39,"*")</f>
        <v>0</v>
      </c>
      <c r="L51" s="219" t="s">
        <v>0</v>
      </c>
      <c r="M51" s="218"/>
      <c r="N51" s="26">
        <f>COUNTIF(L5:L39,"*")</f>
        <v>0</v>
      </c>
      <c r="O51" s="219" t="s">
        <v>0</v>
      </c>
      <c r="P51" s="218"/>
      <c r="Q51" s="26">
        <f>COUNTIF(O5:O39,"*")</f>
        <v>0</v>
      </c>
      <c r="R51" s="219" t="s">
        <v>0</v>
      </c>
      <c r="S51" s="218"/>
      <c r="T51" s="26">
        <f>COUNTIF(R5:R39,"*")</f>
        <v>0</v>
      </c>
    </row>
    <row r="52" spans="1:20" ht="15.9" thickBot="1" x14ac:dyDescent="0.45">
      <c r="A52" s="41" t="s">
        <v>63</v>
      </c>
      <c r="B52" s="43">
        <f>COUNTIF(B5:B43,"U")</f>
        <v>0</v>
      </c>
      <c r="C52" s="43">
        <f>COUNTIF(C11:C49,"*")</f>
        <v>0</v>
      </c>
      <c r="D52" s="43">
        <f>COUNTIF(D11:D49,"*")</f>
        <v>0</v>
      </c>
      <c r="E52" s="42">
        <f>COUNTIF(E11:E49,"*")</f>
        <v>0</v>
      </c>
      <c r="F52" s="222" t="s">
        <v>1</v>
      </c>
      <c r="G52" s="221"/>
      <c r="H52" s="27">
        <f>COUNTIF(G5:G39,"*")</f>
        <v>0</v>
      </c>
      <c r="I52" s="222" t="s">
        <v>1</v>
      </c>
      <c r="J52" s="221"/>
      <c r="K52" s="27">
        <f>COUNTIF(J5:J39,"*")</f>
        <v>0</v>
      </c>
      <c r="L52" s="222" t="s">
        <v>1</v>
      </c>
      <c r="M52" s="221"/>
      <c r="N52" s="27">
        <f>COUNTIF(M5:M39,"*")</f>
        <v>0</v>
      </c>
      <c r="O52" s="222" t="s">
        <v>1</v>
      </c>
      <c r="P52" s="221"/>
      <c r="Q52" s="27">
        <f>COUNTIF(P5:P39,"*")</f>
        <v>0</v>
      </c>
      <c r="R52" s="222" t="s">
        <v>1</v>
      </c>
      <c r="S52" s="221"/>
      <c r="T52" s="27">
        <f>COUNTIF(S5:S39,"*")</f>
        <v>0</v>
      </c>
    </row>
    <row r="53" spans="1:20" ht="15.9" thickBot="1" x14ac:dyDescent="0.45">
      <c r="F53" s="214" t="s">
        <v>2</v>
      </c>
      <c r="G53" s="213"/>
      <c r="H53" s="28">
        <f>COUNTIF(H5:H39,"*")</f>
        <v>0</v>
      </c>
      <c r="I53" s="214" t="s">
        <v>2</v>
      </c>
      <c r="J53" s="213"/>
      <c r="K53" s="28">
        <f>COUNTIF(K5:K39,"*")</f>
        <v>0</v>
      </c>
      <c r="L53" s="214" t="s">
        <v>2</v>
      </c>
      <c r="M53" s="213"/>
      <c r="N53" s="28">
        <f>COUNTIF(N5:N39,"*")</f>
        <v>0</v>
      </c>
      <c r="O53" s="214" t="s">
        <v>2</v>
      </c>
      <c r="P53" s="213"/>
      <c r="Q53" s="28">
        <f>COUNTIF(Q5:Q39,"*")</f>
        <v>0</v>
      </c>
      <c r="R53" s="214" t="s">
        <v>2</v>
      </c>
      <c r="S53" s="213"/>
      <c r="T53" s="28">
        <f>COUNTIF(T5:T39,"*")</f>
        <v>0</v>
      </c>
    </row>
    <row r="54" spans="1:20" ht="15.9" thickBot="1" x14ac:dyDescent="0.45">
      <c r="F54" s="215" t="s">
        <v>19</v>
      </c>
      <c r="G54" s="216"/>
      <c r="H54" s="29" t="str">
        <f>IF(H51&gt;=((H51+H52)*(2/3)),"PASS","FAIL")</f>
        <v>PASS</v>
      </c>
      <c r="I54" s="215" t="s">
        <v>19</v>
      </c>
      <c r="J54" s="216"/>
      <c r="K54" s="29" t="str">
        <f>IF(K51&gt;=((K51+K52)*(2/3)),"PASS","FAIL")</f>
        <v>PASS</v>
      </c>
      <c r="L54" s="215" t="s">
        <v>19</v>
      </c>
      <c r="M54" s="216"/>
      <c r="N54" s="29" t="str">
        <f>IF(N51&gt;=((N51+N52)*(2/3)),"PASS","FAIL")</f>
        <v>PASS</v>
      </c>
      <c r="O54" s="215" t="s">
        <v>19</v>
      </c>
      <c r="P54" s="216"/>
      <c r="Q54" s="29" t="str">
        <f>IF(Q51&gt;=((Q51+Q52)*(2/3)),"PASS","FAIL")</f>
        <v>PASS</v>
      </c>
      <c r="R54" s="215" t="s">
        <v>19</v>
      </c>
      <c r="S54" s="216"/>
      <c r="T54" s="29" t="str">
        <f>IF(T51&gt;=((T51+T52)*(2/3)),"PASS","FAIL")</f>
        <v>PASS</v>
      </c>
    </row>
  </sheetData>
  <mergeCells count="64">
    <mergeCell ref="F53:G53"/>
    <mergeCell ref="I53:J53"/>
    <mergeCell ref="L53:M53"/>
    <mergeCell ref="O53:P53"/>
    <mergeCell ref="R53:S53"/>
    <mergeCell ref="F54:G54"/>
    <mergeCell ref="I54:J54"/>
    <mergeCell ref="L54:M54"/>
    <mergeCell ref="O54:P54"/>
    <mergeCell ref="R54:S54"/>
    <mergeCell ref="F51:G51"/>
    <mergeCell ref="I51:J51"/>
    <mergeCell ref="L51:M51"/>
    <mergeCell ref="O51:P51"/>
    <mergeCell ref="R51:S51"/>
    <mergeCell ref="F52:G52"/>
    <mergeCell ref="I52:J52"/>
    <mergeCell ref="L52:M52"/>
    <mergeCell ref="O52:P52"/>
    <mergeCell ref="R52:S52"/>
    <mergeCell ref="F49:H49"/>
    <mergeCell ref="I49:K49"/>
    <mergeCell ref="L49:N49"/>
    <mergeCell ref="O49:Q49"/>
    <mergeCell ref="R49:T49"/>
    <mergeCell ref="F50:H50"/>
    <mergeCell ref="I50:K50"/>
    <mergeCell ref="L50:N50"/>
    <mergeCell ref="O50:Q50"/>
    <mergeCell ref="R50:T50"/>
    <mergeCell ref="F47:G47"/>
    <mergeCell ref="I47:J47"/>
    <mergeCell ref="L47:M47"/>
    <mergeCell ref="O47:P47"/>
    <mergeCell ref="R47:S47"/>
    <mergeCell ref="F48:G48"/>
    <mergeCell ref="I48:J48"/>
    <mergeCell ref="L48:M48"/>
    <mergeCell ref="O48:P48"/>
    <mergeCell ref="R48:S48"/>
    <mergeCell ref="F45:G45"/>
    <mergeCell ref="I45:J45"/>
    <mergeCell ref="L45:M45"/>
    <mergeCell ref="O45:P45"/>
    <mergeCell ref="R45:S45"/>
    <mergeCell ref="F46:G46"/>
    <mergeCell ref="I46:J46"/>
    <mergeCell ref="L46:M46"/>
    <mergeCell ref="O46:P46"/>
    <mergeCell ref="R46:S46"/>
    <mergeCell ref="R44:T44"/>
    <mergeCell ref="A1:K1"/>
    <mergeCell ref="B2:E3"/>
    <mergeCell ref="F2:T2"/>
    <mergeCell ref="F3:H3"/>
    <mergeCell ref="I3:K3"/>
    <mergeCell ref="L3:N3"/>
    <mergeCell ref="O3:Q3"/>
    <mergeCell ref="R3:T3"/>
    <mergeCell ref="A44:E44"/>
    <mergeCell ref="F44:H44"/>
    <mergeCell ref="I44:K44"/>
    <mergeCell ref="L44:N44"/>
    <mergeCell ref="O44:Q44"/>
  </mergeCells>
  <conditionalFormatting sqref="H5">
    <cfRule type="expression" dxfId="0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topLeftCell="J1" workbookViewId="0">
      <selection activeCell="AC1" sqref="AC1"/>
    </sheetView>
  </sheetViews>
  <sheetFormatPr defaultColWidth="11.07421875" defaultRowHeight="14.6" x14ac:dyDescent="0.4"/>
  <sheetData>
    <row r="1" spans="1:24" ht="22.75" thickBot="1" x14ac:dyDescent="0.55000000000000004">
      <c r="A1" s="1"/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1"/>
      <c r="N1" s="1"/>
      <c r="O1" s="1"/>
      <c r="P1" s="1"/>
      <c r="Q1" s="1"/>
      <c r="R1" s="1"/>
      <c r="S1" s="1"/>
      <c r="T1" s="1"/>
      <c r="U1" s="1"/>
    </row>
    <row r="2" spans="1:24" ht="15.9" thickBot="1" x14ac:dyDescent="0.45">
      <c r="A2" s="1"/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</row>
    <row r="3" spans="1:24" ht="15.9" thickBot="1" x14ac:dyDescent="0.45">
      <c r="A3" s="1"/>
      <c r="B3" s="2"/>
      <c r="C3" s="233"/>
      <c r="D3" s="234"/>
      <c r="E3" s="234"/>
      <c r="F3" s="235"/>
      <c r="G3" s="239" t="s">
        <v>264</v>
      </c>
      <c r="H3" s="239"/>
      <c r="I3" s="239"/>
      <c r="J3" s="239" t="s">
        <v>265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137" t="s">
        <v>245</v>
      </c>
      <c r="X3" s="138">
        <v>0.27430555555555552</v>
      </c>
    </row>
    <row r="4" spans="1:24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194" t="s">
        <v>0</v>
      </c>
      <c r="H4" s="195" t="s">
        <v>1</v>
      </c>
      <c r="I4" s="20" t="s">
        <v>2</v>
      </c>
      <c r="J4" s="194" t="s">
        <v>0</v>
      </c>
      <c r="K4" s="195" t="s">
        <v>1</v>
      </c>
      <c r="L4" s="20" t="s">
        <v>2</v>
      </c>
      <c r="M4" s="194" t="s">
        <v>0</v>
      </c>
      <c r="N4" s="195" t="s">
        <v>1</v>
      </c>
      <c r="O4" s="196" t="s">
        <v>2</v>
      </c>
      <c r="P4" s="21" t="s">
        <v>0</v>
      </c>
      <c r="Q4" s="195" t="s">
        <v>1</v>
      </c>
      <c r="R4" s="20" t="s">
        <v>2</v>
      </c>
      <c r="S4" s="194" t="s">
        <v>0</v>
      </c>
      <c r="T4" s="195" t="s">
        <v>1</v>
      </c>
      <c r="U4" s="196" t="s">
        <v>2</v>
      </c>
      <c r="W4" s="136" t="s">
        <v>246</v>
      </c>
      <c r="X4" s="138">
        <v>0.3215277777777778</v>
      </c>
    </row>
    <row r="5" spans="1:24" ht="15.9" thickBot="1" x14ac:dyDescent="0.45">
      <c r="A5" s="71" t="s">
        <v>258</v>
      </c>
      <c r="B5" s="72" t="s">
        <v>257</v>
      </c>
      <c r="C5" s="68" t="s">
        <v>173</v>
      </c>
      <c r="D5" s="68"/>
      <c r="E5" s="57"/>
      <c r="F5" s="19"/>
      <c r="G5" s="194"/>
      <c r="H5" s="18" t="s">
        <v>181</v>
      </c>
      <c r="I5" s="58"/>
      <c r="J5" s="17" t="s">
        <v>182</v>
      </c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</row>
    <row r="6" spans="1:24" ht="15.9" thickBot="1" x14ac:dyDescent="0.45">
      <c r="A6" s="71" t="s">
        <v>146</v>
      </c>
      <c r="B6" s="72" t="s">
        <v>147</v>
      </c>
      <c r="C6" s="69" t="s">
        <v>173</v>
      </c>
      <c r="D6" s="69"/>
      <c r="E6" s="6"/>
      <c r="F6" s="7"/>
      <c r="G6" s="194"/>
      <c r="H6" s="9" t="s">
        <v>181</v>
      </c>
      <c r="I6" s="16"/>
      <c r="J6" s="8" t="s">
        <v>182</v>
      </c>
      <c r="K6" s="9"/>
      <c r="L6" s="7"/>
      <c r="M6" s="10"/>
      <c r="N6" s="9"/>
      <c r="O6" s="16"/>
      <c r="P6" s="8"/>
      <c r="Q6" s="9"/>
      <c r="R6" s="7"/>
      <c r="S6" s="10"/>
      <c r="T6" s="9"/>
      <c r="U6" s="7"/>
    </row>
    <row r="7" spans="1:24" ht="15.9" thickBot="1" x14ac:dyDescent="0.45">
      <c r="A7" s="71" t="s">
        <v>222</v>
      </c>
      <c r="B7" s="72" t="s">
        <v>223</v>
      </c>
      <c r="C7" s="69" t="s">
        <v>173</v>
      </c>
      <c r="D7" s="69"/>
      <c r="E7" s="6"/>
      <c r="F7" s="7"/>
      <c r="G7" s="194" t="s">
        <v>182</v>
      </c>
      <c r="H7" s="9"/>
      <c r="I7" s="16"/>
      <c r="J7" s="8" t="s">
        <v>182</v>
      </c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ht="15.9" thickBot="1" x14ac:dyDescent="0.45">
      <c r="A8" s="71" t="s">
        <v>215</v>
      </c>
      <c r="B8" s="72" t="s">
        <v>216</v>
      </c>
      <c r="C8" s="10" t="s">
        <v>173</v>
      </c>
      <c r="D8" s="10"/>
      <c r="E8" s="9"/>
      <c r="F8" s="7"/>
      <c r="G8" s="194" t="s">
        <v>182</v>
      </c>
      <c r="H8" s="9"/>
      <c r="I8" s="16"/>
      <c r="J8" s="8" t="s">
        <v>182</v>
      </c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ht="15.9" thickBot="1" x14ac:dyDescent="0.45">
      <c r="A9" s="71" t="s">
        <v>235</v>
      </c>
      <c r="B9" s="72" t="s">
        <v>236</v>
      </c>
      <c r="C9" s="69" t="s">
        <v>173</v>
      </c>
      <c r="D9" s="69"/>
      <c r="E9" s="6"/>
      <c r="F9" s="7"/>
      <c r="G9" s="194" t="s">
        <v>182</v>
      </c>
      <c r="H9" s="9"/>
      <c r="I9" s="16"/>
      <c r="J9" s="8" t="s">
        <v>182</v>
      </c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4" ht="15.9" thickBot="1" x14ac:dyDescent="0.45">
      <c r="A10" s="71" t="s">
        <v>178</v>
      </c>
      <c r="B10" s="72" t="s">
        <v>179</v>
      </c>
      <c r="C10" s="69" t="s">
        <v>173</v>
      </c>
      <c r="D10" s="69"/>
      <c r="E10" s="6"/>
      <c r="F10" s="7"/>
      <c r="G10" s="194"/>
      <c r="H10" s="9" t="s">
        <v>181</v>
      </c>
      <c r="I10" s="16"/>
      <c r="J10" s="8" t="s">
        <v>182</v>
      </c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ht="15.9" thickBot="1" x14ac:dyDescent="0.45">
      <c r="A11" s="71" t="s">
        <v>155</v>
      </c>
      <c r="B11" s="72" t="s">
        <v>92</v>
      </c>
      <c r="C11" s="69" t="s">
        <v>173</v>
      </c>
      <c r="D11" s="69"/>
      <c r="E11" s="6"/>
      <c r="F11" s="7"/>
      <c r="G11" s="194"/>
      <c r="H11" s="9" t="s">
        <v>181</v>
      </c>
      <c r="I11" s="16"/>
      <c r="J11" s="8" t="s">
        <v>182</v>
      </c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ht="15.9" thickBot="1" x14ac:dyDescent="0.45">
      <c r="A12" s="71" t="s">
        <v>212</v>
      </c>
      <c r="B12" s="72" t="s">
        <v>213</v>
      </c>
      <c r="C12" s="69" t="s">
        <v>173</v>
      </c>
      <c r="D12" s="69"/>
      <c r="E12" s="6"/>
      <c r="F12" s="7"/>
      <c r="G12" s="194"/>
      <c r="H12" s="9" t="s">
        <v>181</v>
      </c>
      <c r="I12" s="16"/>
      <c r="J12" s="8" t="s">
        <v>182</v>
      </c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ht="15.9" thickBot="1" x14ac:dyDescent="0.45">
      <c r="A13" s="71" t="s">
        <v>234</v>
      </c>
      <c r="B13" s="72" t="s">
        <v>127</v>
      </c>
      <c r="C13" s="166" t="s">
        <v>173</v>
      </c>
      <c r="D13" s="69"/>
      <c r="E13" s="6"/>
      <c r="F13" s="7"/>
      <c r="G13" s="194"/>
      <c r="H13" s="9" t="s">
        <v>181</v>
      </c>
      <c r="I13" s="16"/>
      <c r="J13" s="8" t="s">
        <v>182</v>
      </c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ht="15.9" thickBot="1" x14ac:dyDescent="0.45">
      <c r="A14" s="164" t="s">
        <v>247</v>
      </c>
      <c r="B14" s="165" t="s">
        <v>196</v>
      </c>
      <c r="C14" s="166" t="s">
        <v>173</v>
      </c>
      <c r="D14" s="69"/>
      <c r="E14" s="6"/>
      <c r="F14" s="7"/>
      <c r="G14" s="194" t="s">
        <v>182</v>
      </c>
      <c r="H14" s="9"/>
      <c r="I14" s="16"/>
      <c r="J14" s="8" t="s">
        <v>182</v>
      </c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ht="15.9" thickBot="1" x14ac:dyDescent="0.45">
      <c r="A15" s="189" t="s">
        <v>210</v>
      </c>
      <c r="B15" s="190" t="s">
        <v>211</v>
      </c>
      <c r="C15" s="123" t="s">
        <v>173</v>
      </c>
      <c r="D15" s="69"/>
      <c r="E15" s="6"/>
      <c r="F15" s="7"/>
      <c r="G15" s="194"/>
      <c r="H15" s="9" t="s">
        <v>181</v>
      </c>
      <c r="I15" s="16"/>
      <c r="J15" s="8" t="s">
        <v>182</v>
      </c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ht="15.9" thickBot="1" x14ac:dyDescent="0.45">
      <c r="A16" s="71" t="s">
        <v>148</v>
      </c>
      <c r="B16" s="72" t="s">
        <v>149</v>
      </c>
      <c r="C16" s="69" t="s">
        <v>173</v>
      </c>
      <c r="D16" s="69"/>
      <c r="E16" s="6"/>
      <c r="F16" s="7"/>
      <c r="G16" s="194" t="s">
        <v>182</v>
      </c>
      <c r="H16" s="9"/>
      <c r="I16" s="16"/>
      <c r="J16" s="8" t="s">
        <v>182</v>
      </c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ht="13" customHeight="1" thickBot="1" x14ac:dyDescent="0.45">
      <c r="A17" s="71" t="s">
        <v>111</v>
      </c>
      <c r="B17" s="72" t="s">
        <v>177</v>
      </c>
      <c r="C17" s="69" t="s">
        <v>173</v>
      </c>
      <c r="D17" s="69"/>
      <c r="E17" s="6"/>
      <c r="F17" s="7"/>
      <c r="G17" s="194" t="s">
        <v>182</v>
      </c>
      <c r="H17" s="9"/>
      <c r="I17" s="16"/>
      <c r="J17" s="8" t="s">
        <v>182</v>
      </c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ht="15.9" thickBot="1" x14ac:dyDescent="0.45">
      <c r="A18" s="71" t="s">
        <v>86</v>
      </c>
      <c r="B18" s="72" t="s">
        <v>78</v>
      </c>
      <c r="C18" s="69" t="s">
        <v>173</v>
      </c>
      <c r="D18" s="69"/>
      <c r="E18" s="6"/>
      <c r="F18" s="7"/>
      <c r="G18" s="194"/>
      <c r="H18" s="9" t="s">
        <v>181</v>
      </c>
      <c r="I18" s="16"/>
      <c r="J18" s="8" t="s">
        <v>182</v>
      </c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ht="15.9" thickBot="1" x14ac:dyDescent="0.45">
      <c r="A19" s="71" t="s">
        <v>261</v>
      </c>
      <c r="B19" s="72" t="s">
        <v>262</v>
      </c>
      <c r="C19" s="10" t="s">
        <v>184</v>
      </c>
      <c r="D19" s="10"/>
      <c r="E19" s="9"/>
      <c r="F19" s="7"/>
      <c r="G19" s="194"/>
      <c r="H19" s="9"/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ht="15.9" thickBot="1" x14ac:dyDescent="0.45">
      <c r="A20" s="71" t="s">
        <v>237</v>
      </c>
      <c r="B20" s="72" t="s">
        <v>238</v>
      </c>
      <c r="C20" s="10" t="s">
        <v>184</v>
      </c>
      <c r="D20" s="10"/>
      <c r="E20" s="9"/>
      <c r="F20" s="7"/>
      <c r="G20" s="194"/>
      <c r="H20" s="9"/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ht="15.9" thickBot="1" x14ac:dyDescent="0.45">
      <c r="A21" s="71" t="s">
        <v>241</v>
      </c>
      <c r="B21" s="72" t="s">
        <v>242</v>
      </c>
      <c r="C21" s="69" t="s">
        <v>173</v>
      </c>
      <c r="D21" s="69"/>
      <c r="E21" s="6"/>
      <c r="F21" s="7"/>
      <c r="G21" s="194" t="s">
        <v>182</v>
      </c>
      <c r="H21" s="9"/>
      <c r="I21" s="16"/>
      <c r="J21" s="8" t="s">
        <v>185</v>
      </c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ht="15.9" thickBot="1" x14ac:dyDescent="0.45">
      <c r="A22" s="118" t="s">
        <v>188</v>
      </c>
      <c r="B22" s="119" t="s">
        <v>214</v>
      </c>
      <c r="C22" s="69" t="s">
        <v>173</v>
      </c>
      <c r="D22" s="69"/>
      <c r="E22" s="6"/>
      <c r="F22" s="7"/>
      <c r="G22" s="194" t="s">
        <v>182</v>
      </c>
      <c r="H22" s="9"/>
      <c r="I22" s="16"/>
      <c r="J22" s="8" t="s">
        <v>185</v>
      </c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ht="15.9" thickBot="1" x14ac:dyDescent="0.45">
      <c r="A23" s="71" t="s">
        <v>259</v>
      </c>
      <c r="B23" s="72" t="s">
        <v>260</v>
      </c>
      <c r="C23" s="69" t="s">
        <v>173</v>
      </c>
      <c r="D23" s="69"/>
      <c r="E23" s="6"/>
      <c r="F23" s="7"/>
      <c r="G23" s="194" t="s">
        <v>182</v>
      </c>
      <c r="H23" s="9"/>
      <c r="I23" s="16"/>
      <c r="J23" s="8" t="s">
        <v>185</v>
      </c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ht="15.9" thickBot="1" x14ac:dyDescent="0.45">
      <c r="A24" s="118" t="s">
        <v>194</v>
      </c>
      <c r="B24" s="119" t="s">
        <v>195</v>
      </c>
      <c r="C24" s="10" t="s">
        <v>173</v>
      </c>
      <c r="D24" s="10"/>
      <c r="E24" s="9"/>
      <c r="F24" s="7"/>
      <c r="G24" s="194" t="s">
        <v>182</v>
      </c>
      <c r="H24" s="9"/>
      <c r="I24" s="16"/>
      <c r="J24" s="8" t="s">
        <v>185</v>
      </c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ht="15.9" thickBot="1" x14ac:dyDescent="0.45">
      <c r="A25" s="71" t="s">
        <v>117</v>
      </c>
      <c r="B25" s="72" t="s">
        <v>118</v>
      </c>
      <c r="C25" s="123" t="s">
        <v>173</v>
      </c>
      <c r="D25" s="10"/>
      <c r="E25" s="9"/>
      <c r="F25" s="7"/>
      <c r="G25" s="194" t="s">
        <v>182</v>
      </c>
      <c r="H25" s="9"/>
      <c r="I25" s="16"/>
      <c r="J25" s="8" t="s">
        <v>185</v>
      </c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ht="15.9" thickBot="1" x14ac:dyDescent="0.45">
      <c r="A26" s="120" t="s">
        <v>82</v>
      </c>
      <c r="B26" s="121" t="s">
        <v>225</v>
      </c>
      <c r="C26" s="123" t="s">
        <v>184</v>
      </c>
      <c r="D26" s="69"/>
      <c r="E26" s="6"/>
      <c r="F26" s="7"/>
      <c r="G26" s="194"/>
      <c r="H26" s="9"/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ht="15.9" thickBot="1" x14ac:dyDescent="0.45">
      <c r="A27" s="71" t="s">
        <v>208</v>
      </c>
      <c r="B27" s="72" t="s">
        <v>209</v>
      </c>
      <c r="C27" s="69" t="s">
        <v>173</v>
      </c>
      <c r="D27" s="69"/>
      <c r="E27" s="6"/>
      <c r="F27" s="7"/>
      <c r="G27" s="194" t="s">
        <v>182</v>
      </c>
      <c r="H27" s="9"/>
      <c r="I27" s="16"/>
      <c r="J27" s="8" t="s">
        <v>185</v>
      </c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ht="15.9" thickBot="1" x14ac:dyDescent="0.45">
      <c r="A28" s="71" t="s">
        <v>253</v>
      </c>
      <c r="B28" s="72" t="s">
        <v>80</v>
      </c>
      <c r="C28" s="69" t="s">
        <v>173</v>
      </c>
      <c r="D28" s="69"/>
      <c r="E28" s="6"/>
      <c r="F28" s="7"/>
      <c r="G28" s="194" t="s">
        <v>182</v>
      </c>
      <c r="H28" s="9"/>
      <c r="I28" s="16"/>
      <c r="J28" s="8" t="s">
        <v>185</v>
      </c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ht="15.9" thickBot="1" x14ac:dyDescent="0.45">
      <c r="A29" s="71" t="s">
        <v>232</v>
      </c>
      <c r="B29" s="72" t="s">
        <v>233</v>
      </c>
      <c r="C29" s="123" t="s">
        <v>173</v>
      </c>
      <c r="D29" s="10"/>
      <c r="E29" s="9"/>
      <c r="F29" s="7"/>
      <c r="G29" s="194" t="s">
        <v>182</v>
      </c>
      <c r="H29" s="9"/>
      <c r="I29" s="16"/>
      <c r="J29" s="8" t="s">
        <v>185</v>
      </c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ht="15.9" thickBot="1" x14ac:dyDescent="0.45">
      <c r="A30" s="71" t="s">
        <v>113</v>
      </c>
      <c r="B30" s="72" t="s">
        <v>114</v>
      </c>
      <c r="C30" s="69" t="s">
        <v>173</v>
      </c>
      <c r="D30" s="69"/>
      <c r="E30" s="6"/>
      <c r="F30" s="7"/>
      <c r="G30" s="194"/>
      <c r="H30" s="9" t="s">
        <v>181</v>
      </c>
      <c r="I30" s="16"/>
      <c r="J30" s="8" t="s">
        <v>185</v>
      </c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ht="15.9" thickBot="1" x14ac:dyDescent="0.45">
      <c r="A31" s="118" t="s">
        <v>205</v>
      </c>
      <c r="B31" s="119" t="s">
        <v>196</v>
      </c>
      <c r="C31" s="10" t="s">
        <v>173</v>
      </c>
      <c r="D31" s="10"/>
      <c r="E31" s="9"/>
      <c r="F31" s="7"/>
      <c r="G31" s="194"/>
      <c r="H31" s="9" t="s">
        <v>181</v>
      </c>
      <c r="I31" s="16"/>
      <c r="J31" s="8" t="s">
        <v>185</v>
      </c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ht="15.9" thickBot="1" x14ac:dyDescent="0.45">
      <c r="A32" s="71" t="s">
        <v>231</v>
      </c>
      <c r="B32" s="72" t="s">
        <v>218</v>
      </c>
      <c r="C32" s="75" t="s">
        <v>173</v>
      </c>
      <c r="D32" s="75"/>
      <c r="E32" s="76"/>
      <c r="F32" s="77"/>
      <c r="G32" s="194"/>
      <c r="H32" s="76" t="s">
        <v>181</v>
      </c>
      <c r="I32" s="79"/>
      <c r="J32" s="78" t="s">
        <v>185</v>
      </c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ht="15.9" thickBot="1" x14ac:dyDescent="0.45">
      <c r="A33" s="71" t="s">
        <v>106</v>
      </c>
      <c r="B33" s="72" t="s">
        <v>250</v>
      </c>
      <c r="C33" s="75" t="s">
        <v>173</v>
      </c>
      <c r="D33" s="75"/>
      <c r="E33" s="76"/>
      <c r="F33" s="77"/>
      <c r="G33" s="194"/>
      <c r="H33" s="76" t="s">
        <v>181</v>
      </c>
      <c r="I33" s="79"/>
      <c r="J33" s="78" t="s">
        <v>185</v>
      </c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ht="15.9" thickBot="1" x14ac:dyDescent="0.45">
      <c r="A34" s="71" t="s">
        <v>137</v>
      </c>
      <c r="B34" s="72" t="s">
        <v>138</v>
      </c>
      <c r="C34" s="122" t="s">
        <v>173</v>
      </c>
      <c r="D34" s="75"/>
      <c r="E34" s="76"/>
      <c r="F34" s="77"/>
      <c r="G34" s="194"/>
      <c r="H34" s="76" t="s">
        <v>181</v>
      </c>
      <c r="I34" s="79"/>
      <c r="J34" s="78" t="s">
        <v>185</v>
      </c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ht="15.9" thickBot="1" x14ac:dyDescent="0.45">
      <c r="A35" s="71" t="s">
        <v>249</v>
      </c>
      <c r="B35" s="72" t="s">
        <v>248</v>
      </c>
      <c r="C35" s="75" t="s">
        <v>173</v>
      </c>
      <c r="D35" s="75"/>
      <c r="E35" s="76"/>
      <c r="F35" s="77"/>
      <c r="G35" s="194" t="s">
        <v>182</v>
      </c>
      <c r="H35" s="76"/>
      <c r="I35" s="79"/>
      <c r="J35" s="78"/>
      <c r="K35" s="76"/>
      <c r="L35" s="77" t="s">
        <v>183</v>
      </c>
      <c r="M35" s="75"/>
      <c r="N35" s="76"/>
      <c r="O35" s="79"/>
      <c r="P35" s="78"/>
      <c r="Q35" s="76"/>
      <c r="R35" s="77"/>
      <c r="S35" s="75"/>
      <c r="T35" s="76"/>
      <c r="U35" s="77"/>
    </row>
    <row r="36" spans="1:21" ht="15.9" thickBot="1" x14ac:dyDescent="0.45">
      <c r="A36" s="71" t="s">
        <v>156</v>
      </c>
      <c r="B36" s="72" t="s">
        <v>84</v>
      </c>
      <c r="C36" s="75" t="s">
        <v>173</v>
      </c>
      <c r="D36" s="75"/>
      <c r="E36" s="76"/>
      <c r="F36" s="77"/>
      <c r="G36" s="194"/>
      <c r="H36" s="76" t="s">
        <v>181</v>
      </c>
      <c r="I36" s="79"/>
      <c r="J36" s="78" t="s">
        <v>185</v>
      </c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ht="15.9" thickBot="1" x14ac:dyDescent="0.45">
      <c r="A37" s="71" t="s">
        <v>197</v>
      </c>
      <c r="B37" s="72" t="s">
        <v>198</v>
      </c>
      <c r="C37" s="75" t="s">
        <v>173</v>
      </c>
      <c r="D37" s="75"/>
      <c r="E37" s="76"/>
      <c r="F37" s="77"/>
      <c r="G37" s="194"/>
      <c r="H37" s="76" t="s">
        <v>181</v>
      </c>
      <c r="I37" s="79"/>
      <c r="J37" s="78" t="s">
        <v>185</v>
      </c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ht="15.9" thickBot="1" x14ac:dyDescent="0.45">
      <c r="A38" s="53" t="s">
        <v>203</v>
      </c>
      <c r="B38" s="84" t="s">
        <v>204</v>
      </c>
      <c r="C38" s="75" t="s">
        <v>173</v>
      </c>
      <c r="D38" s="75"/>
      <c r="E38" s="76"/>
      <c r="F38" s="77"/>
      <c r="G38" s="194"/>
      <c r="H38" s="76" t="s">
        <v>181</v>
      </c>
      <c r="I38" s="79"/>
      <c r="J38" s="78" t="s">
        <v>182</v>
      </c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ht="15.9" thickBot="1" x14ac:dyDescent="0.45">
      <c r="A39" s="70" t="s">
        <v>125</v>
      </c>
      <c r="B39" s="53" t="s">
        <v>98</v>
      </c>
      <c r="C39" s="75" t="s">
        <v>173</v>
      </c>
      <c r="D39" s="75"/>
      <c r="E39" s="76"/>
      <c r="F39" s="77"/>
      <c r="G39" s="194" t="s">
        <v>182</v>
      </c>
      <c r="H39" s="76"/>
      <c r="I39" s="79"/>
      <c r="J39" s="78" t="s">
        <v>185</v>
      </c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ht="15.9" thickBot="1" x14ac:dyDescent="0.45">
      <c r="A40" s="70" t="s">
        <v>256</v>
      </c>
      <c r="B40" s="53" t="s">
        <v>223</v>
      </c>
      <c r="C40" s="75" t="s">
        <v>173</v>
      </c>
      <c r="D40" s="75"/>
      <c r="E40" s="76"/>
      <c r="F40" s="77"/>
      <c r="G40" s="194" t="s">
        <v>182</v>
      </c>
      <c r="H40" s="76"/>
      <c r="I40" s="79"/>
      <c r="J40" s="78" t="s">
        <v>185</v>
      </c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ht="15.9" thickBot="1" x14ac:dyDescent="0.45">
      <c r="A41" s="53" t="s">
        <v>201</v>
      </c>
      <c r="B41" s="84" t="s">
        <v>202</v>
      </c>
      <c r="C41" s="75" t="s">
        <v>173</v>
      </c>
      <c r="D41" s="75"/>
      <c r="E41" s="76"/>
      <c r="F41" s="77"/>
      <c r="G41" s="194"/>
      <c r="H41" s="76" t="s">
        <v>181</v>
      </c>
      <c r="I41" s="79"/>
      <c r="J41" s="78" t="s">
        <v>185</v>
      </c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ht="15.9" thickBot="1" x14ac:dyDescent="0.45">
      <c r="A42" s="70" t="s">
        <v>144</v>
      </c>
      <c r="B42" s="53" t="s">
        <v>145</v>
      </c>
      <c r="C42" s="75" t="s">
        <v>173</v>
      </c>
      <c r="D42" s="75"/>
      <c r="E42" s="76"/>
      <c r="F42" s="77"/>
      <c r="G42" s="194"/>
      <c r="H42" s="76" t="s">
        <v>181</v>
      </c>
      <c r="I42" s="79"/>
      <c r="J42" s="78" t="s">
        <v>185</v>
      </c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ht="15.9" thickBot="1" x14ac:dyDescent="0.45">
      <c r="A43" s="70" t="s">
        <v>227</v>
      </c>
      <c r="B43" s="53" t="s">
        <v>228</v>
      </c>
      <c r="C43" s="75" t="s">
        <v>173</v>
      </c>
      <c r="D43" s="75"/>
      <c r="E43" s="76"/>
      <c r="F43" s="77"/>
      <c r="G43" s="194" t="s">
        <v>182</v>
      </c>
      <c r="H43" s="76"/>
      <c r="I43" s="79"/>
      <c r="J43" s="78" t="s">
        <v>185</v>
      </c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ht="15.9" thickBot="1" x14ac:dyDescent="0.45">
      <c r="A44" s="70" t="s">
        <v>229</v>
      </c>
      <c r="B44" s="53" t="s">
        <v>89</v>
      </c>
      <c r="C44" s="122" t="s">
        <v>173</v>
      </c>
      <c r="D44" s="75"/>
      <c r="E44" s="76"/>
      <c r="F44" s="77"/>
      <c r="G44" s="194" t="s">
        <v>182</v>
      </c>
      <c r="H44" s="76"/>
      <c r="I44" s="79"/>
      <c r="J44" s="78"/>
      <c r="K44" s="76"/>
      <c r="L44" s="77" t="s">
        <v>183</v>
      </c>
      <c r="M44" s="75"/>
      <c r="N44" s="76"/>
      <c r="O44" s="79"/>
      <c r="P44" s="78"/>
      <c r="Q44" s="76"/>
      <c r="R44" s="77"/>
      <c r="S44" s="75"/>
      <c r="T44" s="76"/>
      <c r="U44" s="77"/>
    </row>
    <row r="45" spans="1:21" ht="15.9" thickBot="1" x14ac:dyDescent="0.45">
      <c r="A45" s="53" t="s">
        <v>190</v>
      </c>
      <c r="B45" s="84" t="s">
        <v>191</v>
      </c>
      <c r="C45" s="75" t="s">
        <v>173</v>
      </c>
      <c r="D45" s="75"/>
      <c r="E45" s="76"/>
      <c r="F45" s="77"/>
      <c r="G45" s="194"/>
      <c r="H45" s="76"/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ht="15.9" thickBot="1" x14ac:dyDescent="0.45">
      <c r="A46" s="70" t="s">
        <v>186</v>
      </c>
      <c r="B46" s="53" t="s">
        <v>187</v>
      </c>
      <c r="C46" s="81" t="s">
        <v>173</v>
      </c>
      <c r="D46" s="81"/>
      <c r="E46" s="82"/>
      <c r="F46" s="77"/>
      <c r="G46" s="194" t="s">
        <v>182</v>
      </c>
      <c r="H46" s="76"/>
      <c r="I46" s="79"/>
      <c r="J46" s="78" t="s">
        <v>185</v>
      </c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ht="15.9" thickBot="1" x14ac:dyDescent="0.45">
      <c r="A47" s="70" t="s">
        <v>221</v>
      </c>
      <c r="B47" s="53" t="s">
        <v>88</v>
      </c>
      <c r="C47" s="75" t="s">
        <v>173</v>
      </c>
      <c r="D47" s="75"/>
      <c r="E47" s="76"/>
      <c r="F47" s="77"/>
      <c r="G47" s="194" t="s">
        <v>182</v>
      </c>
      <c r="H47" s="76"/>
      <c r="I47" s="79"/>
      <c r="J47" s="78" t="s">
        <v>185</v>
      </c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ht="15.9" thickBot="1" x14ac:dyDescent="0.45">
      <c r="A48" s="47" t="s">
        <v>64</v>
      </c>
      <c r="B48" s="48">
        <f>COUNTIF(A5:A47,"*")</f>
        <v>43</v>
      </c>
      <c r="C48" s="75"/>
      <c r="D48" s="75"/>
      <c r="E48" s="76"/>
      <c r="F48" s="77"/>
      <c r="G48" s="194"/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ht="15.9" thickBot="1" x14ac:dyDescent="0.45">
      <c r="A49" s="194" t="s">
        <v>17</v>
      </c>
      <c r="B49" s="195"/>
      <c r="C49" s="75"/>
      <c r="D49" s="75"/>
      <c r="E49" s="76"/>
      <c r="F49" s="77"/>
      <c r="G49" s="194"/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ht="20.149999999999999" thickBot="1" x14ac:dyDescent="0.45">
      <c r="A50" s="49" t="s">
        <v>16</v>
      </c>
      <c r="B50" s="50">
        <v>39</v>
      </c>
      <c r="C50" s="75"/>
      <c r="D50" s="75"/>
      <c r="E50" s="76"/>
      <c r="F50" s="77"/>
      <c r="G50" s="194"/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ht="20.149999999999999" thickBot="1" x14ac:dyDescent="0.45">
      <c r="A51" s="22" t="s">
        <v>13</v>
      </c>
      <c r="B51" s="24">
        <f>ROUNDUP(B48*(1/2),0)</f>
        <v>22</v>
      </c>
      <c r="C51" s="75"/>
      <c r="D51" s="75"/>
      <c r="E51" s="76"/>
      <c r="F51" s="77"/>
      <c r="G51" s="194"/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20.149999999999999" thickBot="1" x14ac:dyDescent="0.45">
      <c r="A52" s="22" t="s">
        <v>14</v>
      </c>
      <c r="B52" s="24">
        <f>ROUNDDOWN(B50/2,0)+1</f>
        <v>20</v>
      </c>
      <c r="C52" s="122"/>
      <c r="D52" s="75"/>
      <c r="E52" s="76"/>
      <c r="F52" s="77"/>
      <c r="G52" s="194"/>
      <c r="H52" s="76"/>
      <c r="I52" s="79"/>
      <c r="J52" s="78"/>
      <c r="K52" s="76"/>
      <c r="L52" s="77"/>
      <c r="M52" s="75"/>
      <c r="N52" s="76"/>
      <c r="O52" s="79"/>
      <c r="P52" s="78"/>
      <c r="Q52" s="76"/>
      <c r="R52" s="77"/>
      <c r="S52" s="75"/>
      <c r="T52" s="76"/>
      <c r="U52" s="77"/>
    </row>
    <row r="53" spans="1:21" ht="20.149999999999999" thickBot="1" x14ac:dyDescent="0.45">
      <c r="A53" s="35" t="s">
        <v>15</v>
      </c>
      <c r="B53" s="36">
        <f>ROUNDUP(B50*2/3,0)</f>
        <v>26</v>
      </c>
      <c r="C53" s="75"/>
      <c r="D53" s="75"/>
      <c r="E53" s="76"/>
      <c r="F53" s="77"/>
      <c r="G53" s="194"/>
      <c r="H53" s="76"/>
      <c r="I53" s="79"/>
      <c r="J53" s="78"/>
      <c r="K53" s="76"/>
      <c r="L53" s="77"/>
      <c r="M53" s="75"/>
      <c r="N53" s="76"/>
      <c r="O53" s="79"/>
      <c r="P53" s="78"/>
      <c r="Q53" s="76"/>
      <c r="R53" s="77"/>
      <c r="S53" s="75"/>
      <c r="T53" s="76"/>
      <c r="U53" s="77"/>
    </row>
    <row r="54" spans="1:21" ht="20.149999999999999" thickBot="1" x14ac:dyDescent="0.45">
      <c r="A54" s="35" t="s">
        <v>67</v>
      </c>
      <c r="B54" s="36">
        <f>ROUNDUP(B48*2/3,0)</f>
        <v>29</v>
      </c>
      <c r="C54" s="81"/>
      <c r="D54" s="81"/>
      <c r="E54" s="82"/>
      <c r="F54" s="77"/>
      <c r="G54" s="194"/>
      <c r="H54" s="76"/>
      <c r="I54" s="79"/>
      <c r="J54" s="78"/>
      <c r="K54" s="76"/>
      <c r="L54" s="77"/>
      <c r="M54" s="75"/>
      <c r="N54" s="76"/>
      <c r="O54" s="79"/>
      <c r="P54" s="78"/>
      <c r="Q54" s="76"/>
      <c r="R54" s="77"/>
      <c r="S54" s="75"/>
      <c r="T54" s="76"/>
      <c r="U54" s="77"/>
    </row>
    <row r="55" spans="1:21" ht="15.9" thickBot="1" x14ac:dyDescent="0.45">
      <c r="A55" s="37" t="s">
        <v>26</v>
      </c>
      <c r="B55" s="192">
        <f>ROUNDUP(B50*0.25,0)</f>
        <v>10</v>
      </c>
      <c r="C55" s="64"/>
      <c r="D55" s="64"/>
      <c r="E55" s="61"/>
      <c r="F55" s="62"/>
      <c r="G55" s="194"/>
      <c r="H55" s="61"/>
      <c r="I55" s="63"/>
      <c r="J55" s="60"/>
      <c r="K55" s="61"/>
      <c r="L55" s="62"/>
      <c r="M55" s="64"/>
      <c r="N55" s="61"/>
      <c r="O55" s="63"/>
      <c r="P55" s="60"/>
      <c r="Q55" s="61"/>
      <c r="R55" s="62"/>
      <c r="S55" s="64"/>
      <c r="T55" s="61"/>
      <c r="U55" s="62"/>
    </row>
    <row r="56" spans="1:21" ht="15.45" x14ac:dyDescent="0.4">
      <c r="A56" s="40" t="s">
        <v>119</v>
      </c>
      <c r="B56" s="86">
        <f>ROUNDUP(B48*1/3,0)</f>
        <v>15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</row>
    <row r="57" spans="1:21" ht="15.45" x14ac:dyDescent="0.4">
      <c r="A57" s="40" t="s">
        <v>62</v>
      </c>
      <c r="B57" s="45">
        <f>COUNTIF(C5:C55,"E")</f>
        <v>0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1"/>
    </row>
    <row r="58" spans="1:21" ht="15.9" thickBot="1" x14ac:dyDescent="0.45">
      <c r="A58" s="41" t="s">
        <v>63</v>
      </c>
      <c r="B58" s="43">
        <f>COUNTIF(C5:C55,"U")</f>
        <v>3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1"/>
    </row>
    <row r="59" spans="1:21" ht="15.9" thickBot="1" x14ac:dyDescent="0.45">
      <c r="A59" s="4"/>
      <c r="B59" s="4"/>
      <c r="C59" s="48">
        <f>COUNTIF(A5:A37,"*")</f>
        <v>33</v>
      </c>
      <c r="D59" s="48">
        <f>COUNTIF(D5:D55,"P")</f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9" thickBot="1" x14ac:dyDescent="0.45">
      <c r="A60" s="4"/>
      <c r="B60" s="4"/>
      <c r="C60" s="195"/>
      <c r="D60" s="195"/>
      <c r="E60" s="196"/>
      <c r="F60" s="228" t="s">
        <v>18</v>
      </c>
      <c r="G60" s="226"/>
      <c r="H60" s="227"/>
      <c r="I60" s="228" t="s">
        <v>22</v>
      </c>
      <c r="J60" s="226"/>
      <c r="K60" s="227"/>
      <c r="L60" s="228" t="s">
        <v>23</v>
      </c>
      <c r="M60" s="226"/>
      <c r="N60" s="227"/>
      <c r="O60" s="228" t="s">
        <v>24</v>
      </c>
      <c r="P60" s="226"/>
      <c r="Q60" s="227"/>
      <c r="R60" s="228" t="s">
        <v>25</v>
      </c>
      <c r="S60" s="226"/>
      <c r="T60" s="227"/>
      <c r="U60" s="1"/>
    </row>
    <row r="61" spans="1:21" ht="19.75" x14ac:dyDescent="0.4">
      <c r="A61" s="1"/>
      <c r="B61" s="4"/>
      <c r="C61" s="50">
        <f>COUNTIF(D5:D55,"P")</f>
        <v>0</v>
      </c>
      <c r="D61" s="50">
        <f>COUNTIF(E5:E55,"*")</f>
        <v>0</v>
      </c>
      <c r="E61" s="51">
        <f>COUNTIF(F5:F55,"*")</f>
        <v>0</v>
      </c>
      <c r="F61" s="217" t="s">
        <v>0</v>
      </c>
      <c r="G61" s="218"/>
      <c r="H61" s="26">
        <f>COUNTIF(G5:G55,"*")</f>
        <v>21</v>
      </c>
      <c r="I61" s="219" t="s">
        <v>0</v>
      </c>
      <c r="J61" s="218"/>
      <c r="K61" s="26">
        <f>COUNTIF(J5:J55,"*")</f>
        <v>37</v>
      </c>
      <c r="L61" s="219" t="s">
        <v>0</v>
      </c>
      <c r="M61" s="218"/>
      <c r="N61" s="26">
        <f>COUNTIF(M5:M55,"*")</f>
        <v>1</v>
      </c>
      <c r="O61" s="219" t="s">
        <v>0</v>
      </c>
      <c r="P61" s="218"/>
      <c r="Q61" s="26">
        <f>COUNTIF(P5:P55,"*")</f>
        <v>0</v>
      </c>
      <c r="R61" s="219" t="s">
        <v>0</v>
      </c>
      <c r="S61" s="218"/>
      <c r="T61" s="26">
        <f>COUNTIF(S5:S55,"*")</f>
        <v>0</v>
      </c>
      <c r="U61" s="1"/>
    </row>
    <row r="62" spans="1:21" ht="19.75" x14ac:dyDescent="0.4">
      <c r="C62" s="24">
        <f>ROUNDUP(B48*(1/2),0)</f>
        <v>22</v>
      </c>
      <c r="D62" s="24">
        <f t="shared" ref="D62:E62" si="0">ROUNDUP(D61*(1/3),0)</f>
        <v>0</v>
      </c>
      <c r="E62" s="38">
        <f t="shared" si="0"/>
        <v>0</v>
      </c>
      <c r="F62" s="220" t="s">
        <v>1</v>
      </c>
      <c r="G62" s="221"/>
      <c r="H62" s="27">
        <f>COUNTIF(H5:H55,"*")</f>
        <v>18</v>
      </c>
      <c r="I62" s="222" t="s">
        <v>1</v>
      </c>
      <c r="J62" s="221"/>
      <c r="K62" s="27">
        <f>COUNTIF(K5:K55,"*")</f>
        <v>0</v>
      </c>
      <c r="L62" s="222" t="s">
        <v>1</v>
      </c>
      <c r="M62" s="221"/>
      <c r="N62" s="27">
        <f>COUNTIF(N5:N55,"*")</f>
        <v>0</v>
      </c>
      <c r="O62" s="222" t="s">
        <v>1</v>
      </c>
      <c r="P62" s="221"/>
      <c r="Q62" s="27">
        <f>COUNTIF(Q5:Q55,"*")</f>
        <v>0</v>
      </c>
      <c r="R62" s="222" t="s">
        <v>1</v>
      </c>
      <c r="S62" s="221"/>
      <c r="T62" s="27">
        <f>COUNTIF(T5:T55,"*")</f>
        <v>0</v>
      </c>
      <c r="U62" s="1"/>
    </row>
    <row r="63" spans="1:21" ht="20.149999999999999" thickBot="1" x14ac:dyDescent="0.45">
      <c r="C63" s="24">
        <f>ROUNDDOWN(C61/2,0)+1</f>
        <v>1</v>
      </c>
      <c r="D63" s="24">
        <f>ROUNDDOWN(D61/2,0)+1</f>
        <v>1</v>
      </c>
      <c r="E63" s="38">
        <f t="shared" ref="E63" si="1">ROUNDDOWN(E61/2,0)+1</f>
        <v>1</v>
      </c>
      <c r="F63" s="212" t="s">
        <v>2</v>
      </c>
      <c r="G63" s="213"/>
      <c r="H63" s="28">
        <f>COUNTIF(I5:I55,"*")</f>
        <v>0</v>
      </c>
      <c r="I63" s="214" t="s">
        <v>2</v>
      </c>
      <c r="J63" s="213"/>
      <c r="K63" s="28">
        <f>COUNTIF(L5:L55,"*")</f>
        <v>2</v>
      </c>
      <c r="L63" s="214" t="s">
        <v>2</v>
      </c>
      <c r="M63" s="213"/>
      <c r="N63" s="28">
        <f>COUNTIF(O5:O55,"*")</f>
        <v>0</v>
      </c>
      <c r="O63" s="214" t="s">
        <v>2</v>
      </c>
      <c r="P63" s="213"/>
      <c r="Q63" s="28">
        <f>COUNTIF(R5:R55,"*")</f>
        <v>0</v>
      </c>
      <c r="R63" s="214" t="s">
        <v>2</v>
      </c>
      <c r="S63" s="213"/>
      <c r="T63" s="28">
        <f>COUNTIF(U5:U55,"*")</f>
        <v>0</v>
      </c>
      <c r="U63" s="1"/>
    </row>
    <row r="64" spans="1:21" ht="20.149999999999999" thickBot="1" x14ac:dyDescent="0.45">
      <c r="C64" s="36">
        <f t="shared" ref="C64:E64" si="2">ROUNDUP(C61*2/3,0)</f>
        <v>0</v>
      </c>
      <c r="D64" s="36">
        <f t="shared" si="2"/>
        <v>0</v>
      </c>
      <c r="E64" s="83">
        <f t="shared" si="2"/>
        <v>0</v>
      </c>
      <c r="F64" s="215" t="s">
        <v>19</v>
      </c>
      <c r="G64" s="216"/>
      <c r="H64" s="29" t="str">
        <f>IF(H61&gt;H62,"PASS","FAIL")</f>
        <v>PASS</v>
      </c>
      <c r="I64" s="215" t="s">
        <v>19</v>
      </c>
      <c r="J64" s="216"/>
      <c r="K64" s="29" t="str">
        <f>IF(K61&gt;K62,"PASS","FAIL")</f>
        <v>PASS</v>
      </c>
      <c r="L64" s="215" t="s">
        <v>19</v>
      </c>
      <c r="M64" s="216"/>
      <c r="N64" s="29" t="str">
        <f>IF(N61&gt;N62,"PASS","FAIL")</f>
        <v>PASS</v>
      </c>
      <c r="O64" s="215" t="s">
        <v>19</v>
      </c>
      <c r="P64" s="216"/>
      <c r="Q64" s="29" t="str">
        <f>IF(Q61&gt;Q62,"PASS","FAIL")</f>
        <v>FAIL</v>
      </c>
      <c r="R64" s="215" t="s">
        <v>19</v>
      </c>
      <c r="S64" s="216"/>
      <c r="T64" s="29" t="str">
        <f>IF(T61&gt;T62,"PASS","FAIL")</f>
        <v>FAIL</v>
      </c>
      <c r="U64" s="1"/>
    </row>
    <row r="65" spans="3:21" ht="20.149999999999999" thickBot="1" x14ac:dyDescent="0.45">
      <c r="C65" s="36">
        <f>ROUNDUP(C59*2/3,0)</f>
        <v>22</v>
      </c>
      <c r="D65" s="36">
        <f t="shared" ref="D65:E65" si="3">ROUNDUP(D59*2/3,0)</f>
        <v>0</v>
      </c>
      <c r="E65" s="83">
        <f t="shared" si="3"/>
        <v>0</v>
      </c>
      <c r="F65" s="223" t="s">
        <v>21</v>
      </c>
      <c r="G65" s="224"/>
      <c r="H65" s="225"/>
      <c r="I65" s="223" t="s">
        <v>21</v>
      </c>
      <c r="J65" s="224"/>
      <c r="K65" s="225"/>
      <c r="L65" s="223" t="s">
        <v>21</v>
      </c>
      <c r="M65" s="224"/>
      <c r="N65" s="225"/>
      <c r="O65" s="223" t="s">
        <v>21</v>
      </c>
      <c r="P65" s="224"/>
      <c r="Q65" s="225"/>
      <c r="R65" s="223" t="s">
        <v>21</v>
      </c>
      <c r="S65" s="224"/>
      <c r="T65" s="225"/>
      <c r="U65" s="1"/>
    </row>
    <row r="66" spans="3:21" ht="15.9" thickBot="1" x14ac:dyDescent="0.45">
      <c r="C66" s="192">
        <f t="shared" ref="C66:E67" si="4">ROUNDUP(C61*0.25,0)</f>
        <v>0</v>
      </c>
      <c r="D66" s="192">
        <f t="shared" si="4"/>
        <v>0</v>
      </c>
      <c r="E66" s="193">
        <f t="shared" si="4"/>
        <v>0</v>
      </c>
      <c r="F66" s="226" t="s">
        <v>20</v>
      </c>
      <c r="G66" s="226"/>
      <c r="H66" s="227"/>
      <c r="I66" s="228" t="s">
        <v>20</v>
      </c>
      <c r="J66" s="226"/>
      <c r="K66" s="227"/>
      <c r="L66" s="228" t="s">
        <v>20</v>
      </c>
      <c r="M66" s="226"/>
      <c r="N66" s="227"/>
      <c r="O66" s="228" t="s">
        <v>20</v>
      </c>
      <c r="P66" s="226"/>
      <c r="Q66" s="227"/>
      <c r="R66" s="228" t="s">
        <v>20</v>
      </c>
      <c r="S66" s="226"/>
      <c r="T66" s="227"/>
      <c r="U66" s="1"/>
    </row>
    <row r="67" spans="3:21" ht="15.45" x14ac:dyDescent="0.4">
      <c r="C67" s="86">
        <f t="shared" si="4"/>
        <v>6</v>
      </c>
      <c r="D67" s="86">
        <f t="shared" si="4"/>
        <v>0</v>
      </c>
      <c r="E67" s="87">
        <f t="shared" si="4"/>
        <v>0</v>
      </c>
      <c r="F67" s="217" t="s">
        <v>0</v>
      </c>
      <c r="G67" s="218"/>
      <c r="H67" s="26">
        <f>COUNTIF(G5:G55,"*")</f>
        <v>21</v>
      </c>
      <c r="I67" s="219" t="s">
        <v>0</v>
      </c>
      <c r="J67" s="218"/>
      <c r="K67" s="26">
        <f>COUNTIF(J5:J55,"*")</f>
        <v>37</v>
      </c>
      <c r="L67" s="219" t="s">
        <v>0</v>
      </c>
      <c r="M67" s="218"/>
      <c r="N67" s="26">
        <f>COUNTIF(M5:M55,"*")</f>
        <v>1</v>
      </c>
      <c r="O67" s="219" t="s">
        <v>0</v>
      </c>
      <c r="P67" s="218"/>
      <c r="Q67" s="26">
        <f>COUNTIF(P5:P55,"*")</f>
        <v>0</v>
      </c>
      <c r="R67" s="219" t="s">
        <v>0</v>
      </c>
      <c r="S67" s="218"/>
      <c r="T67" s="26">
        <f>COUNTIF(S5:S55,"*")</f>
        <v>0</v>
      </c>
      <c r="U67" s="1"/>
    </row>
    <row r="68" spans="3:21" ht="15.45" x14ac:dyDescent="0.4">
      <c r="C68" s="45">
        <f>COUNTIF(D5:D58,"E")</f>
        <v>0</v>
      </c>
      <c r="D68" s="45">
        <f>COUNTIF(E5:E58,"E")</f>
        <v>0</v>
      </c>
      <c r="E68" s="44">
        <f>COUNTIF(F5:F58,"E")</f>
        <v>0</v>
      </c>
      <c r="F68" s="220" t="s">
        <v>1</v>
      </c>
      <c r="G68" s="221"/>
      <c r="H68" s="27">
        <f>COUNTIF(H5:H55,"*")</f>
        <v>18</v>
      </c>
      <c r="I68" s="222" t="s">
        <v>1</v>
      </c>
      <c r="J68" s="221"/>
      <c r="K68" s="27">
        <f>COUNTIF(K5:K55,"*")</f>
        <v>0</v>
      </c>
      <c r="L68" s="222" t="s">
        <v>1</v>
      </c>
      <c r="M68" s="221"/>
      <c r="N68" s="27">
        <f>COUNTIF(N5:N55,"*")</f>
        <v>0</v>
      </c>
      <c r="O68" s="222" t="s">
        <v>1</v>
      </c>
      <c r="P68" s="221"/>
      <c r="Q68" s="27">
        <f>COUNTIF(Q5:Q55,"*")</f>
        <v>0</v>
      </c>
      <c r="R68" s="222" t="s">
        <v>1</v>
      </c>
      <c r="S68" s="221"/>
      <c r="T68" s="27">
        <f>COUNTIF(T5:T55,"*")</f>
        <v>0</v>
      </c>
      <c r="U68" s="1"/>
    </row>
    <row r="69" spans="3:21" ht="15.9" thickBot="1" x14ac:dyDescent="0.45">
      <c r="C69" s="43">
        <f>COUNTIF(D5:D59,"U")</f>
        <v>0</v>
      </c>
      <c r="D69" s="43">
        <f>COUNTIF(E5:E59,"U")</f>
        <v>0</v>
      </c>
      <c r="E69" s="42">
        <f>COUNTIF(F5:F59,"U")</f>
        <v>0</v>
      </c>
      <c r="F69" s="212" t="s">
        <v>2</v>
      </c>
      <c r="G69" s="213"/>
      <c r="H69" s="28">
        <f>COUNTIF(I5:I55,"*")</f>
        <v>0</v>
      </c>
      <c r="I69" s="214" t="s">
        <v>2</v>
      </c>
      <c r="J69" s="213"/>
      <c r="K69" s="28">
        <f>COUNTIF(L5:L55,"*")</f>
        <v>2</v>
      </c>
      <c r="L69" s="214" t="s">
        <v>2</v>
      </c>
      <c r="M69" s="213"/>
      <c r="N69" s="28">
        <f>COUNTIF(O5:O55,"*")</f>
        <v>0</v>
      </c>
      <c r="O69" s="214" t="s">
        <v>2</v>
      </c>
      <c r="P69" s="213"/>
      <c r="Q69" s="28">
        <f>COUNTIF(R5:R55,"*")</f>
        <v>0</v>
      </c>
      <c r="R69" s="214" t="s">
        <v>2</v>
      </c>
      <c r="S69" s="213"/>
      <c r="T69" s="28">
        <f>COUNTIF(U5:U55,"*")</f>
        <v>0</v>
      </c>
      <c r="U69" s="1"/>
    </row>
    <row r="70" spans="3:21" ht="15.9" thickBot="1" x14ac:dyDescent="0.45">
      <c r="C70" s="4"/>
      <c r="D70" s="4"/>
      <c r="E70" s="1"/>
      <c r="F70" s="215" t="s">
        <v>19</v>
      </c>
      <c r="G70" s="216"/>
      <c r="H70" s="29" t="str">
        <f>IF(H67&gt;=((H67+H68)*(2/3)),"PASS","FAIL")</f>
        <v>FAIL</v>
      </c>
      <c r="I70" s="215" t="s">
        <v>19</v>
      </c>
      <c r="J70" s="216"/>
      <c r="K70" s="29" t="str">
        <f>IF(K67&gt;=((K67+K68)*(2/3)),"PASS","FAIL")</f>
        <v>PASS</v>
      </c>
      <c r="L70" s="215" t="s">
        <v>19</v>
      </c>
      <c r="M70" s="216"/>
      <c r="N70" s="29" t="str">
        <f>IF(N67&gt;=((N67+N68)*(2/3)),"PASS","FAIL")</f>
        <v>PASS</v>
      </c>
      <c r="O70" s="215" t="s">
        <v>19</v>
      </c>
      <c r="P70" s="216"/>
      <c r="Q70" s="29" t="str">
        <f>IF(Q67&gt;=((Q67+Q68)*(2/3)),"PASS","FAIL")</f>
        <v>PASS</v>
      </c>
      <c r="R70" s="215" t="s">
        <v>19</v>
      </c>
      <c r="S70" s="216"/>
      <c r="T70" s="29" t="str">
        <f>IF(T67&gt;=((T67+T68)*(2/3)),"PASS","FAIL")</f>
        <v>PASS</v>
      </c>
      <c r="U70" s="1"/>
    </row>
  </sheetData>
  <mergeCells count="64">
    <mergeCell ref="F69:G69"/>
    <mergeCell ref="I69:J69"/>
    <mergeCell ref="L69:M69"/>
    <mergeCell ref="O69:P69"/>
    <mergeCell ref="R69:S69"/>
    <mergeCell ref="F70:G70"/>
    <mergeCell ref="I70:J70"/>
    <mergeCell ref="L70:M70"/>
    <mergeCell ref="O70:P70"/>
    <mergeCell ref="R70:S70"/>
    <mergeCell ref="F67:G67"/>
    <mergeCell ref="I67:J67"/>
    <mergeCell ref="L67:M67"/>
    <mergeCell ref="O67:P67"/>
    <mergeCell ref="R67:S67"/>
    <mergeCell ref="F68:G68"/>
    <mergeCell ref="I68:J68"/>
    <mergeCell ref="L68:M68"/>
    <mergeCell ref="O68:P68"/>
    <mergeCell ref="R68:S68"/>
    <mergeCell ref="F65:H65"/>
    <mergeCell ref="I65:K65"/>
    <mergeCell ref="L65:N65"/>
    <mergeCell ref="O65:Q65"/>
    <mergeCell ref="R65:T65"/>
    <mergeCell ref="F66:H66"/>
    <mergeCell ref="I66:K66"/>
    <mergeCell ref="L66:N66"/>
    <mergeCell ref="O66:Q66"/>
    <mergeCell ref="R66:T66"/>
    <mergeCell ref="F63:G63"/>
    <mergeCell ref="I63:J63"/>
    <mergeCell ref="L63:M63"/>
    <mergeCell ref="O63:P63"/>
    <mergeCell ref="R63:S63"/>
    <mergeCell ref="F64:G64"/>
    <mergeCell ref="I64:J64"/>
    <mergeCell ref="L64:M64"/>
    <mergeCell ref="O64:P64"/>
    <mergeCell ref="R64:S64"/>
    <mergeCell ref="F61:G61"/>
    <mergeCell ref="I61:J61"/>
    <mergeCell ref="L61:M61"/>
    <mergeCell ref="O61:P61"/>
    <mergeCell ref="R61:S61"/>
    <mergeCell ref="F62:G62"/>
    <mergeCell ref="I62:J62"/>
    <mergeCell ref="L62:M62"/>
    <mergeCell ref="O62:P62"/>
    <mergeCell ref="R62:S62"/>
    <mergeCell ref="R60:T60"/>
    <mergeCell ref="B1:L1"/>
    <mergeCell ref="C2:F3"/>
    <mergeCell ref="G2:U2"/>
    <mergeCell ref="G3:I3"/>
    <mergeCell ref="J3:L3"/>
    <mergeCell ref="M3:O3"/>
    <mergeCell ref="P3:R3"/>
    <mergeCell ref="S3:U3"/>
    <mergeCell ref="A4:B4"/>
    <mergeCell ref="F60:H60"/>
    <mergeCell ref="I60:K60"/>
    <mergeCell ref="L60:N60"/>
    <mergeCell ref="O60:Q60"/>
  </mergeCells>
  <conditionalFormatting sqref="I5">
    <cfRule type="expression" dxfId="26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topLeftCell="A39" workbookViewId="0">
      <selection activeCell="B50" sqref="B50"/>
    </sheetView>
  </sheetViews>
  <sheetFormatPr defaultColWidth="11.07421875" defaultRowHeight="14.6" x14ac:dyDescent="0.4"/>
  <sheetData>
    <row r="1" spans="1:24" ht="22.75" thickBot="1" x14ac:dyDescent="0.55000000000000004">
      <c r="A1" s="1"/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1"/>
      <c r="N1" s="1"/>
      <c r="O1" s="1"/>
      <c r="P1" s="1"/>
      <c r="Q1" s="1"/>
      <c r="R1" s="1"/>
      <c r="S1" s="1"/>
      <c r="T1" s="1"/>
      <c r="U1" s="1"/>
    </row>
    <row r="2" spans="1:24" ht="15.9" thickBot="1" x14ac:dyDescent="0.45">
      <c r="A2" s="1"/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</row>
    <row r="3" spans="1:24" ht="15.9" thickBot="1" x14ac:dyDescent="0.45">
      <c r="A3" s="1"/>
      <c r="B3" s="2"/>
      <c r="C3" s="233"/>
      <c r="D3" s="234"/>
      <c r="E3" s="234"/>
      <c r="F3" s="235"/>
      <c r="G3" s="239" t="s">
        <v>255</v>
      </c>
      <c r="H3" s="239"/>
      <c r="I3" s="239"/>
      <c r="J3" s="239" t="s">
        <v>168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137" t="s">
        <v>245</v>
      </c>
      <c r="X3" s="138">
        <v>0.27430555555555552</v>
      </c>
    </row>
    <row r="4" spans="1:24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184" t="s">
        <v>0</v>
      </c>
      <c r="H4" s="185" t="s">
        <v>1</v>
      </c>
      <c r="I4" s="20" t="s">
        <v>2</v>
      </c>
      <c r="J4" s="184" t="s">
        <v>0</v>
      </c>
      <c r="K4" s="185" t="s">
        <v>1</v>
      </c>
      <c r="L4" s="20" t="s">
        <v>2</v>
      </c>
      <c r="M4" s="184" t="s">
        <v>0</v>
      </c>
      <c r="N4" s="185" t="s">
        <v>1</v>
      </c>
      <c r="O4" s="186" t="s">
        <v>2</v>
      </c>
      <c r="P4" s="21" t="s">
        <v>0</v>
      </c>
      <c r="Q4" s="185" t="s">
        <v>1</v>
      </c>
      <c r="R4" s="20" t="s">
        <v>2</v>
      </c>
      <c r="S4" s="184" t="s">
        <v>0</v>
      </c>
      <c r="T4" s="185" t="s">
        <v>1</v>
      </c>
      <c r="U4" s="186" t="s">
        <v>2</v>
      </c>
      <c r="W4" s="136" t="s">
        <v>246</v>
      </c>
      <c r="X4" s="138">
        <v>0.3215277777777778</v>
      </c>
    </row>
    <row r="5" spans="1:24" ht="15.45" x14ac:dyDescent="0.4">
      <c r="A5" s="71" t="s">
        <v>258</v>
      </c>
      <c r="B5" s="72" t="s">
        <v>257</v>
      </c>
      <c r="C5" s="68" t="s">
        <v>173</v>
      </c>
      <c r="D5" s="68"/>
      <c r="E5" s="57"/>
      <c r="F5" s="19"/>
      <c r="G5" s="17"/>
      <c r="H5" s="18"/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</row>
    <row r="6" spans="1:24" ht="15.45" x14ac:dyDescent="0.4">
      <c r="A6" s="71" t="s">
        <v>146</v>
      </c>
      <c r="B6" s="72" t="s">
        <v>147</v>
      </c>
      <c r="C6" s="69" t="s">
        <v>76</v>
      </c>
      <c r="D6" s="69"/>
      <c r="E6" s="6"/>
      <c r="F6" s="7"/>
      <c r="G6" s="8"/>
      <c r="H6" s="9"/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</row>
    <row r="7" spans="1:24" ht="15.45" x14ac:dyDescent="0.4">
      <c r="A7" s="71" t="s">
        <v>222</v>
      </c>
      <c r="B7" s="72" t="s">
        <v>223</v>
      </c>
      <c r="C7" s="69" t="s">
        <v>173</v>
      </c>
      <c r="D7" s="69"/>
      <c r="E7" s="6"/>
      <c r="F7" s="7"/>
      <c r="G7" s="8"/>
      <c r="H7" s="9"/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ht="15.45" x14ac:dyDescent="0.4">
      <c r="A8" s="71" t="s">
        <v>215</v>
      </c>
      <c r="B8" s="72" t="s">
        <v>216</v>
      </c>
      <c r="C8" s="10" t="s">
        <v>173</v>
      </c>
      <c r="D8" s="10"/>
      <c r="E8" s="9"/>
      <c r="F8" s="7"/>
      <c r="G8" s="8"/>
      <c r="H8" s="9"/>
      <c r="I8" s="16"/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ht="15.45" x14ac:dyDescent="0.4">
      <c r="A9" s="71" t="s">
        <v>235</v>
      </c>
      <c r="B9" s="72" t="s">
        <v>236</v>
      </c>
      <c r="C9" s="69" t="s">
        <v>173</v>
      </c>
      <c r="D9" s="69"/>
      <c r="E9" s="6"/>
      <c r="F9" s="7"/>
      <c r="G9" s="8"/>
      <c r="H9" s="9"/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4" ht="15.45" x14ac:dyDescent="0.4">
      <c r="A10" s="71" t="s">
        <v>178</v>
      </c>
      <c r="B10" s="72" t="s">
        <v>179</v>
      </c>
      <c r="C10" s="69" t="s">
        <v>173</v>
      </c>
      <c r="D10" s="69"/>
      <c r="E10" s="6"/>
      <c r="F10" s="7"/>
      <c r="G10" s="8"/>
      <c r="H10" s="9"/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ht="15.45" x14ac:dyDescent="0.4">
      <c r="A11" s="71" t="s">
        <v>155</v>
      </c>
      <c r="B11" s="72" t="s">
        <v>92</v>
      </c>
      <c r="C11" s="69" t="s">
        <v>173</v>
      </c>
      <c r="D11" s="69"/>
      <c r="E11" s="6"/>
      <c r="F11" s="7"/>
      <c r="G11" s="8"/>
      <c r="H11" s="9"/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ht="15.45" x14ac:dyDescent="0.4">
      <c r="A12" s="71" t="s">
        <v>212</v>
      </c>
      <c r="B12" s="72" t="s">
        <v>213</v>
      </c>
      <c r="C12" s="69" t="s">
        <v>173</v>
      </c>
      <c r="D12" s="69"/>
      <c r="E12" s="6"/>
      <c r="F12" s="7"/>
      <c r="G12" s="8"/>
      <c r="H12" s="9"/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ht="15.45" x14ac:dyDescent="0.4">
      <c r="A13" s="71" t="s">
        <v>234</v>
      </c>
      <c r="B13" s="72" t="s">
        <v>127</v>
      </c>
      <c r="C13" s="166" t="s">
        <v>173</v>
      </c>
      <c r="D13" s="69"/>
      <c r="E13" s="6"/>
      <c r="F13" s="7"/>
      <c r="G13" s="8"/>
      <c r="H13" s="9"/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ht="15.45" x14ac:dyDescent="0.4">
      <c r="A14" s="164" t="s">
        <v>247</v>
      </c>
      <c r="B14" s="165" t="s">
        <v>196</v>
      </c>
      <c r="C14" s="166" t="s">
        <v>173</v>
      </c>
      <c r="D14" s="69"/>
      <c r="E14" s="6"/>
      <c r="F14" s="7"/>
      <c r="G14" s="8"/>
      <c r="H14" s="9"/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ht="15.45" x14ac:dyDescent="0.4">
      <c r="A15" s="189" t="s">
        <v>210</v>
      </c>
      <c r="B15" s="190" t="s">
        <v>211</v>
      </c>
      <c r="C15" s="123" t="s">
        <v>173</v>
      </c>
      <c r="D15" s="69"/>
      <c r="E15" s="6"/>
      <c r="F15" s="7"/>
      <c r="G15" s="8"/>
      <c r="H15" s="9"/>
      <c r="I15" s="16"/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ht="15.45" x14ac:dyDescent="0.4">
      <c r="A16" s="71" t="s">
        <v>148</v>
      </c>
      <c r="B16" s="72" t="s">
        <v>149</v>
      </c>
      <c r="C16" s="69" t="s">
        <v>173</v>
      </c>
      <c r="D16" s="69"/>
      <c r="E16" s="6"/>
      <c r="F16" s="7"/>
      <c r="G16" s="8"/>
      <c r="H16" s="9"/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ht="13" customHeight="1" x14ac:dyDescent="0.4">
      <c r="A17" s="71" t="s">
        <v>111</v>
      </c>
      <c r="B17" s="72" t="s">
        <v>177</v>
      </c>
      <c r="C17" s="69" t="s">
        <v>173</v>
      </c>
      <c r="D17" s="69"/>
      <c r="E17" s="6"/>
      <c r="F17" s="7"/>
      <c r="G17" s="8"/>
      <c r="H17" s="9"/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ht="15.45" x14ac:dyDescent="0.4">
      <c r="A18" s="71" t="s">
        <v>86</v>
      </c>
      <c r="B18" s="72" t="s">
        <v>78</v>
      </c>
      <c r="C18" s="69" t="s">
        <v>173</v>
      </c>
      <c r="D18" s="69"/>
      <c r="E18" s="6"/>
      <c r="F18" s="7"/>
      <c r="G18" s="8"/>
      <c r="H18" s="9"/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ht="15.45" x14ac:dyDescent="0.4">
      <c r="A19" s="71" t="s">
        <v>261</v>
      </c>
      <c r="B19" s="72" t="s">
        <v>262</v>
      </c>
      <c r="C19" s="10" t="s">
        <v>173</v>
      </c>
      <c r="D19" s="10"/>
      <c r="E19" s="9"/>
      <c r="F19" s="7"/>
      <c r="G19" s="8"/>
      <c r="H19" s="9"/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ht="15.45" x14ac:dyDescent="0.4">
      <c r="A20" s="71" t="s">
        <v>237</v>
      </c>
      <c r="B20" s="72" t="s">
        <v>238</v>
      </c>
      <c r="C20" s="10" t="s">
        <v>173</v>
      </c>
      <c r="D20" s="10"/>
      <c r="E20" s="9"/>
      <c r="F20" s="7"/>
      <c r="G20" s="8"/>
      <c r="H20" s="9"/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ht="15.45" x14ac:dyDescent="0.4">
      <c r="A21" s="71" t="s">
        <v>241</v>
      </c>
      <c r="B21" s="72" t="s">
        <v>242</v>
      </c>
      <c r="C21" s="69" t="s">
        <v>263</v>
      </c>
      <c r="D21" s="69"/>
      <c r="E21" s="6"/>
      <c r="F21" s="7"/>
      <c r="G21" s="8"/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ht="15.45" x14ac:dyDescent="0.4">
      <c r="A22" s="118" t="s">
        <v>188</v>
      </c>
      <c r="B22" s="119" t="s">
        <v>214</v>
      </c>
      <c r="C22" s="69" t="s">
        <v>173</v>
      </c>
      <c r="D22" s="69"/>
      <c r="E22" s="6"/>
      <c r="F22" s="7"/>
      <c r="G22" s="8"/>
      <c r="H22" s="9"/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ht="15.45" x14ac:dyDescent="0.4">
      <c r="A23" s="71" t="s">
        <v>259</v>
      </c>
      <c r="B23" s="72" t="s">
        <v>260</v>
      </c>
      <c r="C23" s="69" t="s">
        <v>76</v>
      </c>
      <c r="D23" s="69"/>
      <c r="E23" s="6"/>
      <c r="F23" s="7"/>
      <c r="G23" s="8"/>
      <c r="H23" s="9"/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ht="15.45" x14ac:dyDescent="0.4">
      <c r="A24" s="118" t="s">
        <v>194</v>
      </c>
      <c r="B24" s="119" t="s">
        <v>195</v>
      </c>
      <c r="C24" s="10" t="s">
        <v>76</v>
      </c>
      <c r="D24" s="10"/>
      <c r="E24" s="9"/>
      <c r="F24" s="7"/>
      <c r="G24" s="8"/>
      <c r="H24" s="9"/>
      <c r="I24" s="16"/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ht="15.45" x14ac:dyDescent="0.4">
      <c r="A25" s="71" t="s">
        <v>117</v>
      </c>
      <c r="B25" s="72" t="s">
        <v>118</v>
      </c>
      <c r="C25" s="123" t="s">
        <v>76</v>
      </c>
      <c r="D25" s="10"/>
      <c r="E25" s="9"/>
      <c r="F25" s="7"/>
      <c r="G25" s="8"/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ht="15.45" x14ac:dyDescent="0.4">
      <c r="A26" s="120" t="s">
        <v>82</v>
      </c>
      <c r="B26" s="121" t="s">
        <v>225</v>
      </c>
      <c r="C26" s="123" t="s">
        <v>173</v>
      </c>
      <c r="D26" s="69"/>
      <c r="E26" s="6"/>
      <c r="F26" s="7"/>
      <c r="G26" s="8"/>
      <c r="H26" s="9"/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ht="15.45" x14ac:dyDescent="0.4">
      <c r="A27" s="71" t="s">
        <v>208</v>
      </c>
      <c r="B27" s="72" t="s">
        <v>209</v>
      </c>
      <c r="C27" s="69" t="s">
        <v>173</v>
      </c>
      <c r="D27" s="69"/>
      <c r="E27" s="6"/>
      <c r="F27" s="7"/>
      <c r="G27" s="8"/>
      <c r="H27" s="9"/>
      <c r="I27" s="16"/>
      <c r="J27" s="8"/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ht="15.45" x14ac:dyDescent="0.4">
      <c r="A28" s="71" t="s">
        <v>253</v>
      </c>
      <c r="B28" s="72" t="s">
        <v>80</v>
      </c>
      <c r="C28" s="69" t="s">
        <v>173</v>
      </c>
      <c r="D28" s="69"/>
      <c r="E28" s="6"/>
      <c r="F28" s="7"/>
      <c r="G28" s="8"/>
      <c r="H28" s="9"/>
      <c r="I28" s="16"/>
      <c r="J28" s="8"/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ht="15.45" x14ac:dyDescent="0.4">
      <c r="A29" s="71" t="s">
        <v>232</v>
      </c>
      <c r="B29" s="72" t="s">
        <v>233</v>
      </c>
      <c r="C29" s="123" t="s">
        <v>173</v>
      </c>
      <c r="D29" s="10"/>
      <c r="E29" s="9"/>
      <c r="F29" s="7"/>
      <c r="G29" s="8"/>
      <c r="H29" s="9"/>
      <c r="I29" s="16"/>
      <c r="J29" s="8"/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ht="15.45" x14ac:dyDescent="0.4">
      <c r="A30" s="71" t="s">
        <v>113</v>
      </c>
      <c r="B30" s="72" t="s">
        <v>114</v>
      </c>
      <c r="C30" s="69" t="s">
        <v>173</v>
      </c>
      <c r="D30" s="69"/>
      <c r="E30" s="6"/>
      <c r="F30" s="7"/>
      <c r="G30" s="8"/>
      <c r="H30" s="9"/>
      <c r="I30" s="16"/>
      <c r="J30" s="8"/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ht="15.45" x14ac:dyDescent="0.4">
      <c r="A31" s="118" t="s">
        <v>205</v>
      </c>
      <c r="B31" s="119" t="s">
        <v>196</v>
      </c>
      <c r="C31" s="10" t="s">
        <v>173</v>
      </c>
      <c r="D31" s="10"/>
      <c r="E31" s="9"/>
      <c r="F31" s="7"/>
      <c r="G31" s="8"/>
      <c r="H31" s="9"/>
      <c r="I31" s="16"/>
      <c r="J31" s="8"/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ht="15.45" x14ac:dyDescent="0.4">
      <c r="A32" s="71" t="s">
        <v>231</v>
      </c>
      <c r="B32" s="72" t="s">
        <v>218</v>
      </c>
      <c r="C32" s="75" t="s">
        <v>173</v>
      </c>
      <c r="D32" s="75"/>
      <c r="E32" s="76"/>
      <c r="F32" s="77"/>
      <c r="G32" s="75"/>
      <c r="H32" s="76"/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ht="15.45" x14ac:dyDescent="0.4">
      <c r="A33" s="71" t="s">
        <v>106</v>
      </c>
      <c r="B33" s="72" t="s">
        <v>250</v>
      </c>
      <c r="C33" s="75" t="s">
        <v>173</v>
      </c>
      <c r="D33" s="75"/>
      <c r="E33" s="76"/>
      <c r="F33" s="77"/>
      <c r="G33" s="75"/>
      <c r="H33" s="76"/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ht="15.45" x14ac:dyDescent="0.4">
      <c r="A34" s="71" t="s">
        <v>137</v>
      </c>
      <c r="B34" s="72" t="s">
        <v>138</v>
      </c>
      <c r="C34" s="122" t="s">
        <v>173</v>
      </c>
      <c r="D34" s="75"/>
      <c r="E34" s="76"/>
      <c r="F34" s="77"/>
      <c r="G34" s="75"/>
      <c r="H34" s="76"/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ht="15.45" x14ac:dyDescent="0.4">
      <c r="A35" s="71" t="s">
        <v>249</v>
      </c>
      <c r="B35" s="72" t="s">
        <v>248</v>
      </c>
      <c r="C35" s="75" t="s">
        <v>173</v>
      </c>
      <c r="D35" s="75"/>
      <c r="E35" s="76"/>
      <c r="F35" s="77"/>
      <c r="G35" s="75"/>
      <c r="H35" s="76"/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ht="15.45" x14ac:dyDescent="0.4">
      <c r="A36" s="71" t="s">
        <v>156</v>
      </c>
      <c r="B36" s="72" t="s">
        <v>84</v>
      </c>
      <c r="C36" s="75" t="s">
        <v>173</v>
      </c>
      <c r="D36" s="75"/>
      <c r="E36" s="76"/>
      <c r="F36" s="77"/>
      <c r="G36" s="75"/>
      <c r="H36" s="76"/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ht="15.45" x14ac:dyDescent="0.4">
      <c r="A37" s="71" t="s">
        <v>197</v>
      </c>
      <c r="B37" s="72" t="s">
        <v>198</v>
      </c>
      <c r="C37" s="75" t="s">
        <v>173</v>
      </c>
      <c r="D37" s="75"/>
      <c r="E37" s="76"/>
      <c r="F37" s="77"/>
      <c r="G37" s="75"/>
      <c r="H37" s="76"/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ht="15.45" x14ac:dyDescent="0.4">
      <c r="A38" s="53" t="s">
        <v>203</v>
      </c>
      <c r="B38" s="84" t="s">
        <v>204</v>
      </c>
      <c r="C38" s="75" t="s">
        <v>173</v>
      </c>
      <c r="D38" s="75"/>
      <c r="E38" s="76"/>
      <c r="F38" s="77"/>
      <c r="G38" s="75"/>
      <c r="H38" s="76"/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ht="15.45" x14ac:dyDescent="0.4">
      <c r="A39" s="70" t="s">
        <v>125</v>
      </c>
      <c r="B39" s="53" t="s">
        <v>98</v>
      </c>
      <c r="C39" s="75" t="s">
        <v>173</v>
      </c>
      <c r="D39" s="75"/>
      <c r="E39" s="76"/>
      <c r="F39" s="77"/>
      <c r="G39" s="75"/>
      <c r="H39" s="76"/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ht="15.45" x14ac:dyDescent="0.4">
      <c r="A40" s="70" t="s">
        <v>256</v>
      </c>
      <c r="B40" s="53" t="s">
        <v>223</v>
      </c>
      <c r="C40" s="75" t="s">
        <v>173</v>
      </c>
      <c r="D40" s="75"/>
      <c r="E40" s="76"/>
      <c r="F40" s="77"/>
      <c r="G40" s="75"/>
      <c r="H40" s="76"/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ht="15.45" x14ac:dyDescent="0.4">
      <c r="A41" s="53" t="s">
        <v>201</v>
      </c>
      <c r="B41" s="84" t="s">
        <v>202</v>
      </c>
      <c r="C41" s="75" t="s">
        <v>173</v>
      </c>
      <c r="D41" s="75"/>
      <c r="E41" s="76"/>
      <c r="F41" s="77"/>
      <c r="G41" s="75"/>
      <c r="H41" s="76"/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ht="15.45" x14ac:dyDescent="0.4">
      <c r="A42" s="70" t="s">
        <v>144</v>
      </c>
      <c r="B42" s="53" t="s">
        <v>145</v>
      </c>
      <c r="C42" s="75" t="s">
        <v>173</v>
      </c>
      <c r="D42" s="75"/>
      <c r="E42" s="76"/>
      <c r="F42" s="77"/>
      <c r="G42" s="75"/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ht="15.45" x14ac:dyDescent="0.4">
      <c r="A43" s="70" t="s">
        <v>227</v>
      </c>
      <c r="B43" s="53" t="s">
        <v>228</v>
      </c>
      <c r="C43" s="75" t="s">
        <v>173</v>
      </c>
      <c r="D43" s="75"/>
      <c r="E43" s="76"/>
      <c r="F43" s="77"/>
      <c r="G43" s="75"/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ht="15.45" x14ac:dyDescent="0.4">
      <c r="A44" s="70" t="s">
        <v>229</v>
      </c>
      <c r="B44" s="53" t="s">
        <v>89</v>
      </c>
      <c r="C44" s="122" t="s">
        <v>173</v>
      </c>
      <c r="D44" s="75"/>
      <c r="E44" s="76"/>
      <c r="F44" s="77"/>
      <c r="G44" s="75"/>
      <c r="H44" s="76"/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ht="15.45" x14ac:dyDescent="0.4">
      <c r="A45" s="53" t="s">
        <v>190</v>
      </c>
      <c r="B45" s="84" t="s">
        <v>191</v>
      </c>
      <c r="C45" s="75" t="s">
        <v>173</v>
      </c>
      <c r="D45" s="75"/>
      <c r="E45" s="76"/>
      <c r="F45" s="77"/>
      <c r="G45" s="75"/>
      <c r="H45" s="76"/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ht="15.45" x14ac:dyDescent="0.4">
      <c r="A46" s="70" t="s">
        <v>186</v>
      </c>
      <c r="B46" s="53" t="s">
        <v>187</v>
      </c>
      <c r="C46" s="81" t="s">
        <v>173</v>
      </c>
      <c r="D46" s="81"/>
      <c r="E46" s="82"/>
      <c r="F46" s="77"/>
      <c r="G46" s="75"/>
      <c r="H46" s="76"/>
      <c r="I46" s="79"/>
      <c r="J46" s="78"/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ht="15.9" thickBot="1" x14ac:dyDescent="0.45">
      <c r="A47" s="70" t="s">
        <v>221</v>
      </c>
      <c r="B47" s="53" t="s">
        <v>88</v>
      </c>
      <c r="C47" s="75" t="s">
        <v>173</v>
      </c>
      <c r="D47" s="75"/>
      <c r="E47" s="76"/>
      <c r="F47" s="77"/>
      <c r="G47" s="75"/>
      <c r="H47" s="76"/>
      <c r="I47" s="79"/>
      <c r="J47" s="78"/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ht="15.9" thickBot="1" x14ac:dyDescent="0.45">
      <c r="A48" s="47" t="s">
        <v>64</v>
      </c>
      <c r="B48" s="48">
        <f>COUNTIF(A5:A47,"*")</f>
        <v>43</v>
      </c>
      <c r="C48" s="75"/>
      <c r="D48" s="75"/>
      <c r="E48" s="76"/>
      <c r="F48" s="77"/>
      <c r="G48" s="75"/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ht="15.9" thickBot="1" x14ac:dyDescent="0.45">
      <c r="A49" s="184" t="s">
        <v>17</v>
      </c>
      <c r="B49" s="185"/>
      <c r="C49" s="75"/>
      <c r="D49" s="75"/>
      <c r="E49" s="76"/>
      <c r="F49" s="77"/>
      <c r="G49" s="75"/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ht="19.75" x14ac:dyDescent="0.4">
      <c r="A50" s="49" t="s">
        <v>16</v>
      </c>
      <c r="B50" s="50">
        <f>COUNTIF(C5:C55,"P")</f>
        <v>38</v>
      </c>
      <c r="C50" s="75"/>
      <c r="D50" s="75"/>
      <c r="E50" s="76"/>
      <c r="F50" s="77"/>
      <c r="G50" s="75"/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ht="19.75" x14ac:dyDescent="0.4">
      <c r="A51" s="22" t="s">
        <v>13</v>
      </c>
      <c r="B51" s="24">
        <f>ROUNDUP(B48*(1/2),0)</f>
        <v>22</v>
      </c>
      <c r="C51" s="75"/>
      <c r="D51" s="75"/>
      <c r="E51" s="76"/>
      <c r="F51" s="77"/>
      <c r="G51" s="75"/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19.75" x14ac:dyDescent="0.4">
      <c r="A52" s="22" t="s">
        <v>14</v>
      </c>
      <c r="B52" s="24">
        <f>ROUNDDOWN(B50/2,0)+1</f>
        <v>20</v>
      </c>
      <c r="C52" s="122"/>
      <c r="D52" s="75"/>
      <c r="E52" s="76"/>
      <c r="F52" s="77"/>
      <c r="G52" s="75"/>
      <c r="H52" s="76"/>
      <c r="I52" s="79"/>
      <c r="J52" s="78"/>
      <c r="K52" s="76"/>
      <c r="L52" s="77"/>
      <c r="M52" s="75"/>
      <c r="N52" s="76"/>
      <c r="O52" s="79"/>
      <c r="P52" s="78"/>
      <c r="Q52" s="76"/>
      <c r="R52" s="77"/>
      <c r="S52" s="75"/>
      <c r="T52" s="76"/>
      <c r="U52" s="77"/>
    </row>
    <row r="53" spans="1:21" ht="19.75" x14ac:dyDescent="0.4">
      <c r="A53" s="35" t="s">
        <v>15</v>
      </c>
      <c r="B53" s="36">
        <f>ROUNDUP(B50*2/3,0)</f>
        <v>26</v>
      </c>
      <c r="C53" s="75"/>
      <c r="D53" s="75"/>
      <c r="E53" s="76"/>
      <c r="F53" s="77"/>
      <c r="G53" s="75"/>
      <c r="H53" s="76"/>
      <c r="I53" s="79"/>
      <c r="J53" s="78"/>
      <c r="K53" s="76"/>
      <c r="L53" s="77"/>
      <c r="M53" s="75"/>
      <c r="N53" s="76"/>
      <c r="O53" s="79"/>
      <c r="P53" s="78"/>
      <c r="Q53" s="76"/>
      <c r="R53" s="77"/>
      <c r="S53" s="75"/>
      <c r="T53" s="76"/>
      <c r="U53" s="77"/>
    </row>
    <row r="54" spans="1:21" ht="20.149999999999999" thickBot="1" x14ac:dyDescent="0.45">
      <c r="A54" s="35" t="s">
        <v>67</v>
      </c>
      <c r="B54" s="36">
        <f>ROUNDUP(B48*2/3,0)</f>
        <v>29</v>
      </c>
      <c r="C54" s="81"/>
      <c r="D54" s="81"/>
      <c r="E54" s="82"/>
      <c r="F54" s="77"/>
      <c r="G54" s="75"/>
      <c r="H54" s="76"/>
      <c r="I54" s="79"/>
      <c r="J54" s="78"/>
      <c r="K54" s="76"/>
      <c r="L54" s="77"/>
      <c r="M54" s="75"/>
      <c r="N54" s="76"/>
      <c r="O54" s="79"/>
      <c r="P54" s="78"/>
      <c r="Q54" s="76"/>
      <c r="R54" s="77"/>
      <c r="S54" s="75"/>
      <c r="T54" s="76"/>
      <c r="U54" s="77"/>
    </row>
    <row r="55" spans="1:21" ht="15.9" thickBot="1" x14ac:dyDescent="0.45">
      <c r="A55" s="37" t="s">
        <v>26</v>
      </c>
      <c r="B55" s="182">
        <f>ROUNDUP(B50*0.25,0)</f>
        <v>10</v>
      </c>
      <c r="C55" s="64"/>
      <c r="D55" s="64"/>
      <c r="E55" s="61"/>
      <c r="F55" s="62"/>
      <c r="G55" s="64"/>
      <c r="H55" s="61"/>
      <c r="I55" s="63"/>
      <c r="J55" s="60"/>
      <c r="K55" s="61"/>
      <c r="L55" s="62"/>
      <c r="M55" s="64"/>
      <c r="N55" s="61"/>
      <c r="O55" s="63"/>
      <c r="P55" s="60"/>
      <c r="Q55" s="61"/>
      <c r="R55" s="62"/>
      <c r="S55" s="64"/>
      <c r="T55" s="61"/>
      <c r="U55" s="62"/>
    </row>
    <row r="56" spans="1:21" ht="15.45" x14ac:dyDescent="0.4">
      <c r="A56" s="40" t="s">
        <v>119</v>
      </c>
      <c r="B56" s="86">
        <f>ROUNDUP(B48*1/3,0)</f>
        <v>15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</row>
    <row r="57" spans="1:21" ht="15.45" x14ac:dyDescent="0.4">
      <c r="A57" s="40" t="s">
        <v>62</v>
      </c>
      <c r="B57" s="45">
        <f>COUNTIF(C5:C55,"E")</f>
        <v>4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1"/>
    </row>
    <row r="58" spans="1:21" ht="15.9" thickBot="1" x14ac:dyDescent="0.45">
      <c r="A58" s="41" t="s">
        <v>63</v>
      </c>
      <c r="B58" s="43">
        <f>COUNTIF(C5:C55,"U")</f>
        <v>0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1"/>
    </row>
    <row r="59" spans="1:21" ht="15.9" thickBot="1" x14ac:dyDescent="0.45">
      <c r="A59" s="4"/>
      <c r="B59" s="4"/>
      <c r="C59" s="48">
        <f>COUNTIF(A5:A37,"*")</f>
        <v>33</v>
      </c>
      <c r="D59" s="48">
        <f>COUNTIF(D5:D55,"P")</f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9" thickBot="1" x14ac:dyDescent="0.45">
      <c r="A60" s="4"/>
      <c r="B60" s="4"/>
      <c r="C60" s="185"/>
      <c r="D60" s="185"/>
      <c r="E60" s="186"/>
      <c r="F60" s="228" t="s">
        <v>18</v>
      </c>
      <c r="G60" s="226"/>
      <c r="H60" s="227"/>
      <c r="I60" s="228" t="s">
        <v>22</v>
      </c>
      <c r="J60" s="226"/>
      <c r="K60" s="227"/>
      <c r="L60" s="228" t="s">
        <v>23</v>
      </c>
      <c r="M60" s="226"/>
      <c r="N60" s="227"/>
      <c r="O60" s="228" t="s">
        <v>24</v>
      </c>
      <c r="P60" s="226"/>
      <c r="Q60" s="227"/>
      <c r="R60" s="228" t="s">
        <v>25</v>
      </c>
      <c r="S60" s="226"/>
      <c r="T60" s="227"/>
      <c r="U60" s="1"/>
    </row>
    <row r="61" spans="1:21" ht="19.75" x14ac:dyDescent="0.4">
      <c r="A61" s="1"/>
      <c r="B61" s="4"/>
      <c r="C61" s="50">
        <f>COUNTIF(D5:D55,"P")</f>
        <v>0</v>
      </c>
      <c r="D61" s="50">
        <f>COUNTIF(E5:E55,"*")</f>
        <v>0</v>
      </c>
      <c r="E61" s="51">
        <f>COUNTIF(F5:F55,"*")</f>
        <v>0</v>
      </c>
      <c r="F61" s="217" t="s">
        <v>0</v>
      </c>
      <c r="G61" s="218"/>
      <c r="H61" s="26">
        <f>COUNTIF(G5:G55,"*")</f>
        <v>0</v>
      </c>
      <c r="I61" s="219" t="s">
        <v>0</v>
      </c>
      <c r="J61" s="218"/>
      <c r="K61" s="26">
        <f>COUNTIF(J5:J55,"*")</f>
        <v>0</v>
      </c>
      <c r="L61" s="219" t="s">
        <v>0</v>
      </c>
      <c r="M61" s="218"/>
      <c r="N61" s="26">
        <f>COUNTIF(M5:M55,"*")</f>
        <v>1</v>
      </c>
      <c r="O61" s="219" t="s">
        <v>0</v>
      </c>
      <c r="P61" s="218"/>
      <c r="Q61" s="26">
        <f>COUNTIF(P5:P55,"*")</f>
        <v>0</v>
      </c>
      <c r="R61" s="219" t="s">
        <v>0</v>
      </c>
      <c r="S61" s="218"/>
      <c r="T61" s="26">
        <f>COUNTIF(S5:S55,"*")</f>
        <v>0</v>
      </c>
      <c r="U61" s="1"/>
    </row>
    <row r="62" spans="1:21" ht="19.75" x14ac:dyDescent="0.4">
      <c r="C62" s="24">
        <f>ROUNDUP(B48*(1/2),0)</f>
        <v>22</v>
      </c>
      <c r="D62" s="24">
        <f t="shared" ref="D62:E62" si="0">ROUNDUP(D61*(1/3),0)</f>
        <v>0</v>
      </c>
      <c r="E62" s="38">
        <f t="shared" si="0"/>
        <v>0</v>
      </c>
      <c r="F62" s="220" t="s">
        <v>1</v>
      </c>
      <c r="G62" s="221"/>
      <c r="H62" s="27">
        <f>COUNTIF(H5:H55,"*")</f>
        <v>0</v>
      </c>
      <c r="I62" s="222" t="s">
        <v>1</v>
      </c>
      <c r="J62" s="221"/>
      <c r="K62" s="27">
        <f>COUNTIF(K5:K55,"*")</f>
        <v>0</v>
      </c>
      <c r="L62" s="222" t="s">
        <v>1</v>
      </c>
      <c r="M62" s="221"/>
      <c r="N62" s="27">
        <f>COUNTIF(N5:N55,"*")</f>
        <v>0</v>
      </c>
      <c r="O62" s="222" t="s">
        <v>1</v>
      </c>
      <c r="P62" s="221"/>
      <c r="Q62" s="27">
        <f>COUNTIF(Q5:Q55,"*")</f>
        <v>0</v>
      </c>
      <c r="R62" s="222" t="s">
        <v>1</v>
      </c>
      <c r="S62" s="221"/>
      <c r="T62" s="27">
        <f>COUNTIF(T5:T55,"*")</f>
        <v>0</v>
      </c>
      <c r="U62" s="1"/>
    </row>
    <row r="63" spans="1:21" ht="20.149999999999999" thickBot="1" x14ac:dyDescent="0.45">
      <c r="C63" s="24">
        <f>ROUNDDOWN(C61/2,0)+1</f>
        <v>1</v>
      </c>
      <c r="D63" s="24">
        <f>ROUNDDOWN(D61/2,0)+1</f>
        <v>1</v>
      </c>
      <c r="E63" s="38">
        <f t="shared" ref="E63" si="1">ROUNDDOWN(E61/2,0)+1</f>
        <v>1</v>
      </c>
      <c r="F63" s="212" t="s">
        <v>2</v>
      </c>
      <c r="G63" s="213"/>
      <c r="H63" s="28">
        <f>COUNTIF(I5:I55,"*")</f>
        <v>0</v>
      </c>
      <c r="I63" s="214" t="s">
        <v>2</v>
      </c>
      <c r="J63" s="213"/>
      <c r="K63" s="28">
        <f>COUNTIF(L5:L55,"*")</f>
        <v>0</v>
      </c>
      <c r="L63" s="214" t="s">
        <v>2</v>
      </c>
      <c r="M63" s="213"/>
      <c r="N63" s="28">
        <f>COUNTIF(O5:O55,"*")</f>
        <v>0</v>
      </c>
      <c r="O63" s="214" t="s">
        <v>2</v>
      </c>
      <c r="P63" s="213"/>
      <c r="Q63" s="28">
        <f>COUNTIF(R5:R55,"*")</f>
        <v>0</v>
      </c>
      <c r="R63" s="214" t="s">
        <v>2</v>
      </c>
      <c r="S63" s="213"/>
      <c r="T63" s="28">
        <f>COUNTIF(U5:U55,"*")</f>
        <v>0</v>
      </c>
      <c r="U63" s="1"/>
    </row>
    <row r="64" spans="1:21" ht="20.149999999999999" thickBot="1" x14ac:dyDescent="0.45">
      <c r="C64" s="36">
        <f t="shared" ref="C64:E64" si="2">ROUNDUP(C61*2/3,0)</f>
        <v>0</v>
      </c>
      <c r="D64" s="36">
        <f t="shared" si="2"/>
        <v>0</v>
      </c>
      <c r="E64" s="83">
        <f t="shared" si="2"/>
        <v>0</v>
      </c>
      <c r="F64" s="215" t="s">
        <v>19</v>
      </c>
      <c r="G64" s="216"/>
      <c r="H64" s="29" t="str">
        <f>IF(H61&gt;H62,"PASS","FAIL")</f>
        <v>FAIL</v>
      </c>
      <c r="I64" s="215" t="s">
        <v>19</v>
      </c>
      <c r="J64" s="216"/>
      <c r="K64" s="29" t="str">
        <f>IF(K61&gt;K62,"PASS","FAIL")</f>
        <v>FAIL</v>
      </c>
      <c r="L64" s="215" t="s">
        <v>19</v>
      </c>
      <c r="M64" s="216"/>
      <c r="N64" s="29" t="str">
        <f>IF(N61&gt;N62,"PASS","FAIL")</f>
        <v>PASS</v>
      </c>
      <c r="O64" s="215" t="s">
        <v>19</v>
      </c>
      <c r="P64" s="216"/>
      <c r="Q64" s="29" t="str">
        <f>IF(Q61&gt;Q62,"PASS","FAIL")</f>
        <v>FAIL</v>
      </c>
      <c r="R64" s="215" t="s">
        <v>19</v>
      </c>
      <c r="S64" s="216"/>
      <c r="T64" s="29" t="str">
        <f>IF(T61&gt;T62,"PASS","FAIL")</f>
        <v>FAIL</v>
      </c>
      <c r="U64" s="1"/>
    </row>
    <row r="65" spans="3:21" ht="20.149999999999999" thickBot="1" x14ac:dyDescent="0.45">
      <c r="C65" s="36">
        <f>ROUNDUP(C59*2/3,0)</f>
        <v>22</v>
      </c>
      <c r="D65" s="36">
        <f t="shared" ref="D65:E65" si="3">ROUNDUP(D59*2/3,0)</f>
        <v>0</v>
      </c>
      <c r="E65" s="83">
        <f t="shared" si="3"/>
        <v>0</v>
      </c>
      <c r="F65" s="223" t="s">
        <v>21</v>
      </c>
      <c r="G65" s="224"/>
      <c r="H65" s="225"/>
      <c r="I65" s="223" t="s">
        <v>21</v>
      </c>
      <c r="J65" s="224"/>
      <c r="K65" s="225"/>
      <c r="L65" s="223" t="s">
        <v>21</v>
      </c>
      <c r="M65" s="224"/>
      <c r="N65" s="225"/>
      <c r="O65" s="223" t="s">
        <v>21</v>
      </c>
      <c r="P65" s="224"/>
      <c r="Q65" s="225"/>
      <c r="R65" s="223" t="s">
        <v>21</v>
      </c>
      <c r="S65" s="224"/>
      <c r="T65" s="225"/>
      <c r="U65" s="1"/>
    </row>
    <row r="66" spans="3:21" ht="15.9" thickBot="1" x14ac:dyDescent="0.45">
      <c r="C66" s="182">
        <f t="shared" ref="C66:E67" si="4">ROUNDUP(C61*0.25,0)</f>
        <v>0</v>
      </c>
      <c r="D66" s="182">
        <f t="shared" si="4"/>
        <v>0</v>
      </c>
      <c r="E66" s="183">
        <f t="shared" si="4"/>
        <v>0</v>
      </c>
      <c r="F66" s="226" t="s">
        <v>20</v>
      </c>
      <c r="G66" s="226"/>
      <c r="H66" s="227"/>
      <c r="I66" s="228" t="s">
        <v>20</v>
      </c>
      <c r="J66" s="226"/>
      <c r="K66" s="227"/>
      <c r="L66" s="228" t="s">
        <v>20</v>
      </c>
      <c r="M66" s="226"/>
      <c r="N66" s="227"/>
      <c r="O66" s="228" t="s">
        <v>20</v>
      </c>
      <c r="P66" s="226"/>
      <c r="Q66" s="227"/>
      <c r="R66" s="228" t="s">
        <v>20</v>
      </c>
      <c r="S66" s="226"/>
      <c r="T66" s="227"/>
      <c r="U66" s="1"/>
    </row>
    <row r="67" spans="3:21" ht="15.45" x14ac:dyDescent="0.4">
      <c r="C67" s="86">
        <f t="shared" si="4"/>
        <v>6</v>
      </c>
      <c r="D67" s="86">
        <f t="shared" si="4"/>
        <v>0</v>
      </c>
      <c r="E67" s="87">
        <f t="shared" si="4"/>
        <v>0</v>
      </c>
      <c r="F67" s="217" t="s">
        <v>0</v>
      </c>
      <c r="G67" s="218"/>
      <c r="H67" s="26">
        <f>COUNTIF(G5:G55,"*")</f>
        <v>0</v>
      </c>
      <c r="I67" s="219" t="s">
        <v>0</v>
      </c>
      <c r="J67" s="218"/>
      <c r="K67" s="26">
        <f>COUNTIF(J5:J55,"*")</f>
        <v>0</v>
      </c>
      <c r="L67" s="219" t="s">
        <v>0</v>
      </c>
      <c r="M67" s="218"/>
      <c r="N67" s="26">
        <f>COUNTIF(M5:M55,"*")</f>
        <v>1</v>
      </c>
      <c r="O67" s="219" t="s">
        <v>0</v>
      </c>
      <c r="P67" s="218"/>
      <c r="Q67" s="26">
        <f>COUNTIF(P5:P55,"*")</f>
        <v>0</v>
      </c>
      <c r="R67" s="219" t="s">
        <v>0</v>
      </c>
      <c r="S67" s="218"/>
      <c r="T67" s="26">
        <f>COUNTIF(S5:S55,"*")</f>
        <v>0</v>
      </c>
      <c r="U67" s="1"/>
    </row>
    <row r="68" spans="3:21" ht="15.45" x14ac:dyDescent="0.4">
      <c r="C68" s="45">
        <f>COUNTIF(D5:D58,"E")</f>
        <v>0</v>
      </c>
      <c r="D68" s="45">
        <f>COUNTIF(E5:E58,"E")</f>
        <v>0</v>
      </c>
      <c r="E68" s="44">
        <f>COUNTIF(F5:F58,"E")</f>
        <v>0</v>
      </c>
      <c r="F68" s="220" t="s">
        <v>1</v>
      </c>
      <c r="G68" s="221"/>
      <c r="H68" s="27">
        <f>COUNTIF(H5:H55,"*")</f>
        <v>0</v>
      </c>
      <c r="I68" s="222" t="s">
        <v>1</v>
      </c>
      <c r="J68" s="221"/>
      <c r="K68" s="27">
        <f>COUNTIF(K5:K55,"*")</f>
        <v>0</v>
      </c>
      <c r="L68" s="222" t="s">
        <v>1</v>
      </c>
      <c r="M68" s="221"/>
      <c r="N68" s="27">
        <f>COUNTIF(N5:N55,"*")</f>
        <v>0</v>
      </c>
      <c r="O68" s="222" t="s">
        <v>1</v>
      </c>
      <c r="P68" s="221"/>
      <c r="Q68" s="27">
        <f>COUNTIF(Q5:Q55,"*")</f>
        <v>0</v>
      </c>
      <c r="R68" s="222" t="s">
        <v>1</v>
      </c>
      <c r="S68" s="221"/>
      <c r="T68" s="27">
        <f>COUNTIF(T5:T55,"*")</f>
        <v>0</v>
      </c>
      <c r="U68" s="1"/>
    </row>
    <row r="69" spans="3:21" ht="15.9" thickBot="1" x14ac:dyDescent="0.45">
      <c r="C69" s="43">
        <f>COUNTIF(D5:D59,"U")</f>
        <v>0</v>
      </c>
      <c r="D69" s="43">
        <f>COUNTIF(E5:E59,"U")</f>
        <v>0</v>
      </c>
      <c r="E69" s="42">
        <f>COUNTIF(F5:F59,"U")</f>
        <v>0</v>
      </c>
      <c r="F69" s="212" t="s">
        <v>2</v>
      </c>
      <c r="G69" s="213"/>
      <c r="H69" s="28">
        <f>COUNTIF(I5:I55,"*")</f>
        <v>0</v>
      </c>
      <c r="I69" s="214" t="s">
        <v>2</v>
      </c>
      <c r="J69" s="213"/>
      <c r="K69" s="28">
        <f>COUNTIF(L5:L55,"*")</f>
        <v>0</v>
      </c>
      <c r="L69" s="214" t="s">
        <v>2</v>
      </c>
      <c r="M69" s="213"/>
      <c r="N69" s="28">
        <f>COUNTIF(O5:O55,"*")</f>
        <v>0</v>
      </c>
      <c r="O69" s="214" t="s">
        <v>2</v>
      </c>
      <c r="P69" s="213"/>
      <c r="Q69" s="28">
        <f>COUNTIF(R5:R55,"*")</f>
        <v>0</v>
      </c>
      <c r="R69" s="214" t="s">
        <v>2</v>
      </c>
      <c r="S69" s="213"/>
      <c r="T69" s="28">
        <f>COUNTIF(U5:U55,"*")</f>
        <v>0</v>
      </c>
      <c r="U69" s="1"/>
    </row>
    <row r="70" spans="3:21" ht="15.9" thickBot="1" x14ac:dyDescent="0.45">
      <c r="C70" s="4"/>
      <c r="D70" s="4"/>
      <c r="E70" s="1"/>
      <c r="F70" s="215" t="s">
        <v>19</v>
      </c>
      <c r="G70" s="216"/>
      <c r="H70" s="29" t="str">
        <f>IF(H67&gt;=((H67+H68)*(2/3)),"PASS","FAIL")</f>
        <v>PASS</v>
      </c>
      <c r="I70" s="215" t="s">
        <v>19</v>
      </c>
      <c r="J70" s="216"/>
      <c r="K70" s="29" t="str">
        <f>IF(K67&gt;=((K67+K68)*(2/3)),"PASS","FAIL")</f>
        <v>PASS</v>
      </c>
      <c r="L70" s="215" t="s">
        <v>19</v>
      </c>
      <c r="M70" s="216"/>
      <c r="N70" s="29" t="str">
        <f>IF(N67&gt;=((N67+N68)*(2/3)),"PASS","FAIL")</f>
        <v>PASS</v>
      </c>
      <c r="O70" s="215" t="s">
        <v>19</v>
      </c>
      <c r="P70" s="216"/>
      <c r="Q70" s="29" t="str">
        <f>IF(Q67&gt;=((Q67+Q68)*(2/3)),"PASS","FAIL")</f>
        <v>PASS</v>
      </c>
      <c r="R70" s="215" t="s">
        <v>19</v>
      </c>
      <c r="S70" s="216"/>
      <c r="T70" s="29" t="str">
        <f>IF(T67&gt;=((T67+T68)*(2/3)),"PASS","FAIL")</f>
        <v>PASS</v>
      </c>
      <c r="U70" s="1"/>
    </row>
  </sheetData>
  <mergeCells count="64">
    <mergeCell ref="R60:T60"/>
    <mergeCell ref="B1:L1"/>
    <mergeCell ref="C2:F3"/>
    <mergeCell ref="G2:U2"/>
    <mergeCell ref="G3:I3"/>
    <mergeCell ref="J3:L3"/>
    <mergeCell ref="M3:O3"/>
    <mergeCell ref="P3:R3"/>
    <mergeCell ref="S3:U3"/>
    <mergeCell ref="A4:B4"/>
    <mergeCell ref="F60:H60"/>
    <mergeCell ref="I60:K60"/>
    <mergeCell ref="L60:N60"/>
    <mergeCell ref="O60:Q60"/>
    <mergeCell ref="F62:G62"/>
    <mergeCell ref="I62:J62"/>
    <mergeCell ref="L62:M62"/>
    <mergeCell ref="O62:P62"/>
    <mergeCell ref="R62:S62"/>
    <mergeCell ref="F61:G61"/>
    <mergeCell ref="I61:J61"/>
    <mergeCell ref="L61:M61"/>
    <mergeCell ref="O61:P61"/>
    <mergeCell ref="R61:S61"/>
    <mergeCell ref="F64:G64"/>
    <mergeCell ref="I64:J64"/>
    <mergeCell ref="L64:M64"/>
    <mergeCell ref="O64:P64"/>
    <mergeCell ref="R64:S64"/>
    <mergeCell ref="F63:G63"/>
    <mergeCell ref="I63:J63"/>
    <mergeCell ref="L63:M63"/>
    <mergeCell ref="O63:P63"/>
    <mergeCell ref="R63:S63"/>
    <mergeCell ref="F66:H66"/>
    <mergeCell ref="I66:K66"/>
    <mergeCell ref="L66:N66"/>
    <mergeCell ref="O66:Q66"/>
    <mergeCell ref="R66:T66"/>
    <mergeCell ref="F65:H65"/>
    <mergeCell ref="I65:K65"/>
    <mergeCell ref="L65:N65"/>
    <mergeCell ref="O65:Q65"/>
    <mergeCell ref="R65:T65"/>
    <mergeCell ref="F68:G68"/>
    <mergeCell ref="I68:J68"/>
    <mergeCell ref="L68:M68"/>
    <mergeCell ref="O68:P68"/>
    <mergeCell ref="R68:S68"/>
    <mergeCell ref="F67:G67"/>
    <mergeCell ref="I67:J67"/>
    <mergeCell ref="L67:M67"/>
    <mergeCell ref="O67:P67"/>
    <mergeCell ref="R67:S67"/>
    <mergeCell ref="F70:G70"/>
    <mergeCell ref="I70:J70"/>
    <mergeCell ref="L70:M70"/>
    <mergeCell ref="O70:P70"/>
    <mergeCell ref="R70:S70"/>
    <mergeCell ref="F69:G69"/>
    <mergeCell ref="I69:J69"/>
    <mergeCell ref="L69:M69"/>
    <mergeCell ref="O69:P69"/>
    <mergeCell ref="R69:S69"/>
  </mergeCells>
  <conditionalFormatting sqref="I5">
    <cfRule type="expression" dxfId="25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topLeftCell="A2" workbookViewId="0">
      <selection activeCell="C8" sqref="C8"/>
    </sheetView>
  </sheetViews>
  <sheetFormatPr defaultColWidth="11.07421875" defaultRowHeight="14.6" x14ac:dyDescent="0.4"/>
  <sheetData>
    <row r="1" spans="1:24" ht="22.75" thickBot="1" x14ac:dyDescent="0.55000000000000004">
      <c r="A1" s="1"/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1"/>
      <c r="N1" s="1"/>
      <c r="O1" s="1"/>
      <c r="P1" s="1"/>
      <c r="Q1" s="1"/>
      <c r="R1" s="1"/>
      <c r="S1" s="1"/>
      <c r="T1" s="1"/>
      <c r="U1" s="1"/>
    </row>
    <row r="2" spans="1:24" ht="15.9" thickBot="1" x14ac:dyDescent="0.45">
      <c r="A2" s="1"/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</row>
    <row r="3" spans="1:24" ht="15.9" thickBot="1" x14ac:dyDescent="0.45">
      <c r="A3" s="1"/>
      <c r="B3" s="2"/>
      <c r="C3" s="233"/>
      <c r="D3" s="234"/>
      <c r="E3" s="234"/>
      <c r="F3" s="235"/>
      <c r="G3" s="239" t="s">
        <v>255</v>
      </c>
      <c r="H3" s="239"/>
      <c r="I3" s="239"/>
      <c r="J3" s="239" t="s">
        <v>168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137" t="s">
        <v>245</v>
      </c>
      <c r="X3" s="138">
        <v>0.27430555555555552</v>
      </c>
    </row>
    <row r="4" spans="1:24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179" t="s">
        <v>0</v>
      </c>
      <c r="H4" s="180" t="s">
        <v>1</v>
      </c>
      <c r="I4" s="20" t="s">
        <v>2</v>
      </c>
      <c r="J4" s="179" t="s">
        <v>0</v>
      </c>
      <c r="K4" s="180" t="s">
        <v>1</v>
      </c>
      <c r="L4" s="20" t="s">
        <v>2</v>
      </c>
      <c r="M4" s="179" t="s">
        <v>0</v>
      </c>
      <c r="N4" s="180" t="s">
        <v>1</v>
      </c>
      <c r="O4" s="181" t="s">
        <v>2</v>
      </c>
      <c r="P4" s="21" t="s">
        <v>0</v>
      </c>
      <c r="Q4" s="180" t="s">
        <v>1</v>
      </c>
      <c r="R4" s="20" t="s">
        <v>2</v>
      </c>
      <c r="S4" s="179" t="s">
        <v>0</v>
      </c>
      <c r="T4" s="180" t="s">
        <v>1</v>
      </c>
      <c r="U4" s="181" t="s">
        <v>2</v>
      </c>
      <c r="W4" s="136" t="s">
        <v>246</v>
      </c>
      <c r="X4" s="138">
        <v>0.3215277777777778</v>
      </c>
    </row>
    <row r="5" spans="1:24" ht="15.45" x14ac:dyDescent="0.4">
      <c r="A5" s="71" t="s">
        <v>258</v>
      </c>
      <c r="B5" s="72" t="s">
        <v>257</v>
      </c>
      <c r="C5" s="68" t="s">
        <v>74</v>
      </c>
      <c r="D5" s="68"/>
      <c r="E5" s="57"/>
      <c r="F5" s="19"/>
      <c r="G5" s="17"/>
      <c r="H5" s="18"/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</row>
    <row r="6" spans="1:24" ht="15.45" x14ac:dyDescent="0.4">
      <c r="A6" s="71" t="s">
        <v>146</v>
      </c>
      <c r="B6" s="72" t="s">
        <v>147</v>
      </c>
      <c r="C6" s="69" t="s">
        <v>76</v>
      </c>
      <c r="D6" s="69"/>
      <c r="E6" s="6"/>
      <c r="F6" s="7"/>
      <c r="G6" s="8"/>
      <c r="H6" s="9"/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</row>
    <row r="7" spans="1:24" ht="15.45" x14ac:dyDescent="0.4">
      <c r="A7" s="71" t="s">
        <v>222</v>
      </c>
      <c r="B7" s="72" t="s">
        <v>223</v>
      </c>
      <c r="C7" s="69" t="s">
        <v>173</v>
      </c>
      <c r="D7" s="69"/>
      <c r="E7" s="6"/>
      <c r="F7" s="7"/>
      <c r="G7" s="8"/>
      <c r="H7" s="9"/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ht="15.45" x14ac:dyDescent="0.4">
      <c r="A8" s="71" t="s">
        <v>215</v>
      </c>
      <c r="B8" s="72" t="s">
        <v>216</v>
      </c>
      <c r="C8" s="10" t="s">
        <v>173</v>
      </c>
      <c r="D8" s="10"/>
      <c r="E8" s="9"/>
      <c r="F8" s="7"/>
      <c r="G8" s="8"/>
      <c r="H8" s="9"/>
      <c r="I8" s="16"/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ht="15.45" x14ac:dyDescent="0.4">
      <c r="A9" s="71" t="s">
        <v>235</v>
      </c>
      <c r="B9" s="72" t="s">
        <v>236</v>
      </c>
      <c r="C9" s="69" t="s">
        <v>173</v>
      </c>
      <c r="D9" s="69"/>
      <c r="E9" s="6"/>
      <c r="F9" s="7"/>
      <c r="G9" s="8"/>
      <c r="H9" s="9"/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4" ht="15.45" x14ac:dyDescent="0.4">
      <c r="A10" s="71" t="s">
        <v>178</v>
      </c>
      <c r="B10" s="72" t="s">
        <v>179</v>
      </c>
      <c r="C10" s="69" t="s">
        <v>173</v>
      </c>
      <c r="D10" s="69"/>
      <c r="E10" s="6"/>
      <c r="F10" s="7"/>
      <c r="G10" s="8"/>
      <c r="H10" s="9"/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ht="15.45" x14ac:dyDescent="0.4">
      <c r="A11" s="71" t="s">
        <v>155</v>
      </c>
      <c r="B11" s="72" t="s">
        <v>92</v>
      </c>
      <c r="C11" s="69" t="s">
        <v>173</v>
      </c>
      <c r="D11" s="69"/>
      <c r="E11" s="6"/>
      <c r="F11" s="7"/>
      <c r="G11" s="8"/>
      <c r="H11" s="9"/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ht="15.45" x14ac:dyDescent="0.4">
      <c r="A12" s="71" t="s">
        <v>212</v>
      </c>
      <c r="B12" s="72" t="s">
        <v>213</v>
      </c>
      <c r="C12" s="69" t="s">
        <v>173</v>
      </c>
      <c r="D12" s="69"/>
      <c r="E12" s="6"/>
      <c r="F12" s="7"/>
      <c r="G12" s="8"/>
      <c r="H12" s="9"/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ht="15.45" x14ac:dyDescent="0.4">
      <c r="A13" s="71" t="s">
        <v>234</v>
      </c>
      <c r="B13" s="72" t="s">
        <v>127</v>
      </c>
      <c r="C13" s="166" t="s">
        <v>173</v>
      </c>
      <c r="D13" s="69"/>
      <c r="E13" s="6"/>
      <c r="F13" s="7"/>
      <c r="G13" s="8"/>
      <c r="H13" s="9"/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ht="15.45" x14ac:dyDescent="0.4">
      <c r="A14" s="164" t="s">
        <v>247</v>
      </c>
      <c r="B14" s="165" t="s">
        <v>196</v>
      </c>
      <c r="C14" s="166" t="s">
        <v>173</v>
      </c>
      <c r="D14" s="69"/>
      <c r="E14" s="6"/>
      <c r="F14" s="7"/>
      <c r="G14" s="8"/>
      <c r="H14" s="9"/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ht="15.45" x14ac:dyDescent="0.4">
      <c r="A15" s="189" t="s">
        <v>210</v>
      </c>
      <c r="B15" s="190" t="s">
        <v>211</v>
      </c>
      <c r="C15" s="123" t="s">
        <v>184</v>
      </c>
      <c r="D15" s="69"/>
      <c r="E15" s="6"/>
      <c r="F15" s="7"/>
      <c r="G15" s="8"/>
      <c r="H15" s="9"/>
      <c r="I15" s="16"/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ht="15.45" x14ac:dyDescent="0.4">
      <c r="A16" s="71" t="s">
        <v>148</v>
      </c>
      <c r="B16" s="72" t="s">
        <v>149</v>
      </c>
      <c r="C16" s="69" t="s">
        <v>173</v>
      </c>
      <c r="D16" s="69"/>
      <c r="E16" s="6"/>
      <c r="F16" s="7"/>
      <c r="G16" s="8"/>
      <c r="H16" s="9"/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ht="13" customHeight="1" x14ac:dyDescent="0.4">
      <c r="A17" s="71" t="s">
        <v>111</v>
      </c>
      <c r="B17" s="72" t="s">
        <v>177</v>
      </c>
      <c r="C17" s="69" t="s">
        <v>173</v>
      </c>
      <c r="D17" s="69"/>
      <c r="E17" s="6"/>
      <c r="F17" s="7"/>
      <c r="G17" s="8"/>
      <c r="H17" s="9"/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ht="15.45" x14ac:dyDescent="0.4">
      <c r="A18" s="71" t="s">
        <v>86</v>
      </c>
      <c r="B18" s="72" t="s">
        <v>78</v>
      </c>
      <c r="C18" s="69" t="s">
        <v>173</v>
      </c>
      <c r="D18" s="69"/>
      <c r="E18" s="6"/>
      <c r="F18" s="7"/>
      <c r="G18" s="8"/>
      <c r="H18" s="9"/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ht="15.45" x14ac:dyDescent="0.4">
      <c r="A19" s="71" t="s">
        <v>261</v>
      </c>
      <c r="B19" s="72" t="s">
        <v>262</v>
      </c>
      <c r="C19" s="10" t="s">
        <v>76</v>
      </c>
      <c r="D19" s="10"/>
      <c r="E19" s="9"/>
      <c r="F19" s="7"/>
      <c r="G19" s="8"/>
      <c r="H19" s="9"/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ht="15.45" x14ac:dyDescent="0.4">
      <c r="A20" s="71" t="s">
        <v>237</v>
      </c>
      <c r="B20" s="72" t="s">
        <v>238</v>
      </c>
      <c r="C20" s="10" t="s">
        <v>173</v>
      </c>
      <c r="D20" s="10"/>
      <c r="E20" s="9"/>
      <c r="F20" s="7"/>
      <c r="G20" s="8"/>
      <c r="H20" s="9"/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ht="15.45" x14ac:dyDescent="0.4">
      <c r="A21" s="71" t="s">
        <v>241</v>
      </c>
      <c r="B21" s="72" t="s">
        <v>242</v>
      </c>
      <c r="C21" s="69" t="s">
        <v>173</v>
      </c>
      <c r="D21" s="69"/>
      <c r="E21" s="6"/>
      <c r="F21" s="7"/>
      <c r="G21" s="8"/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ht="15.45" x14ac:dyDescent="0.4">
      <c r="A22" s="118" t="s">
        <v>188</v>
      </c>
      <c r="B22" s="119" t="s">
        <v>214</v>
      </c>
      <c r="C22" s="69" t="s">
        <v>173</v>
      </c>
      <c r="D22" s="69"/>
      <c r="E22" s="6"/>
      <c r="F22" s="7"/>
      <c r="G22" s="8"/>
      <c r="H22" s="9"/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ht="15.45" x14ac:dyDescent="0.4">
      <c r="A23" s="71" t="s">
        <v>259</v>
      </c>
      <c r="B23" s="72" t="s">
        <v>260</v>
      </c>
      <c r="C23" s="69" t="s">
        <v>76</v>
      </c>
      <c r="D23" s="69"/>
      <c r="E23" s="6"/>
      <c r="F23" s="7"/>
      <c r="G23" s="8"/>
      <c r="H23" s="9"/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ht="15.45" x14ac:dyDescent="0.4">
      <c r="A24" s="118" t="s">
        <v>194</v>
      </c>
      <c r="B24" s="119" t="s">
        <v>195</v>
      </c>
      <c r="C24" s="10" t="s">
        <v>173</v>
      </c>
      <c r="D24" s="10"/>
      <c r="E24" s="9"/>
      <c r="F24" s="7"/>
      <c r="G24" s="8"/>
      <c r="H24" s="9"/>
      <c r="I24" s="16"/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ht="15.45" x14ac:dyDescent="0.4">
      <c r="A25" s="71" t="s">
        <v>117</v>
      </c>
      <c r="B25" s="72" t="s">
        <v>118</v>
      </c>
      <c r="C25" s="123" t="s">
        <v>173</v>
      </c>
      <c r="D25" s="10"/>
      <c r="E25" s="9"/>
      <c r="F25" s="7"/>
      <c r="G25" s="8"/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ht="15.45" x14ac:dyDescent="0.4">
      <c r="A26" s="120" t="s">
        <v>82</v>
      </c>
      <c r="B26" s="121" t="s">
        <v>225</v>
      </c>
      <c r="C26" s="123" t="s">
        <v>184</v>
      </c>
      <c r="D26" s="69"/>
      <c r="E26" s="6"/>
      <c r="F26" s="7"/>
      <c r="G26" s="8"/>
      <c r="H26" s="9"/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ht="15.45" x14ac:dyDescent="0.4">
      <c r="A27" s="71" t="s">
        <v>208</v>
      </c>
      <c r="B27" s="72" t="s">
        <v>209</v>
      </c>
      <c r="C27" s="69" t="s">
        <v>173</v>
      </c>
      <c r="D27" s="69"/>
      <c r="E27" s="6"/>
      <c r="F27" s="7"/>
      <c r="G27" s="8"/>
      <c r="H27" s="9"/>
      <c r="I27" s="16"/>
      <c r="J27" s="8"/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ht="15.45" x14ac:dyDescent="0.4">
      <c r="A28" s="71" t="s">
        <v>253</v>
      </c>
      <c r="B28" s="72" t="s">
        <v>80</v>
      </c>
      <c r="C28" s="69" t="s">
        <v>173</v>
      </c>
      <c r="D28" s="69"/>
      <c r="E28" s="6"/>
      <c r="F28" s="7"/>
      <c r="G28" s="8"/>
      <c r="H28" s="9"/>
      <c r="I28" s="16"/>
      <c r="J28" s="8"/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ht="15.45" x14ac:dyDescent="0.4">
      <c r="A29" s="71" t="s">
        <v>232</v>
      </c>
      <c r="B29" s="72" t="s">
        <v>233</v>
      </c>
      <c r="C29" s="123" t="s">
        <v>173</v>
      </c>
      <c r="D29" s="10"/>
      <c r="E29" s="9"/>
      <c r="F29" s="7"/>
      <c r="G29" s="8"/>
      <c r="H29" s="9"/>
      <c r="I29" s="16"/>
      <c r="J29" s="8"/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ht="15.45" x14ac:dyDescent="0.4">
      <c r="A30" s="71" t="s">
        <v>113</v>
      </c>
      <c r="B30" s="72" t="s">
        <v>114</v>
      </c>
      <c r="C30" s="69" t="s">
        <v>173</v>
      </c>
      <c r="D30" s="69"/>
      <c r="E30" s="6"/>
      <c r="F30" s="7"/>
      <c r="G30" s="8"/>
      <c r="H30" s="9"/>
      <c r="I30" s="16"/>
      <c r="J30" s="8"/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ht="15.45" x14ac:dyDescent="0.4">
      <c r="A31" s="118" t="s">
        <v>205</v>
      </c>
      <c r="B31" s="119" t="s">
        <v>196</v>
      </c>
      <c r="C31" s="10" t="s">
        <v>76</v>
      </c>
      <c r="D31" s="10"/>
      <c r="E31" s="9"/>
      <c r="F31" s="7"/>
      <c r="G31" s="8"/>
      <c r="H31" s="9"/>
      <c r="I31" s="16"/>
      <c r="J31" s="8"/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ht="15.45" x14ac:dyDescent="0.4">
      <c r="A32" s="71" t="s">
        <v>231</v>
      </c>
      <c r="B32" s="72" t="s">
        <v>218</v>
      </c>
      <c r="C32" s="75" t="s">
        <v>173</v>
      </c>
      <c r="D32" s="75"/>
      <c r="E32" s="76"/>
      <c r="F32" s="77"/>
      <c r="G32" s="75"/>
      <c r="H32" s="76"/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ht="15.45" x14ac:dyDescent="0.4">
      <c r="A33" s="71" t="s">
        <v>106</v>
      </c>
      <c r="B33" s="72" t="s">
        <v>250</v>
      </c>
      <c r="C33" s="75" t="s">
        <v>173</v>
      </c>
      <c r="D33" s="75"/>
      <c r="E33" s="76"/>
      <c r="F33" s="77"/>
      <c r="G33" s="75"/>
      <c r="H33" s="76"/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ht="15.45" x14ac:dyDescent="0.4">
      <c r="A34" s="187" t="s">
        <v>254</v>
      </c>
      <c r="B34" s="188" t="s">
        <v>200</v>
      </c>
      <c r="C34" s="122" t="s">
        <v>184</v>
      </c>
      <c r="D34" s="75"/>
      <c r="E34" s="76"/>
      <c r="F34" s="77"/>
      <c r="G34" s="75"/>
      <c r="H34" s="76"/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ht="15.45" x14ac:dyDescent="0.4">
      <c r="A35" s="71" t="s">
        <v>137</v>
      </c>
      <c r="B35" s="72" t="s">
        <v>138</v>
      </c>
      <c r="C35" s="75" t="s">
        <v>173</v>
      </c>
      <c r="D35" s="75"/>
      <c r="E35" s="76"/>
      <c r="F35" s="77"/>
      <c r="G35" s="75"/>
      <c r="H35" s="76"/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ht="15.45" x14ac:dyDescent="0.4">
      <c r="A36" s="71" t="s">
        <v>249</v>
      </c>
      <c r="B36" s="72" t="s">
        <v>248</v>
      </c>
      <c r="C36" s="75" t="s">
        <v>173</v>
      </c>
      <c r="D36" s="75"/>
      <c r="E36" s="76"/>
      <c r="F36" s="77"/>
      <c r="G36" s="75"/>
      <c r="H36" s="76"/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ht="15.45" x14ac:dyDescent="0.4">
      <c r="A37" s="71" t="s">
        <v>156</v>
      </c>
      <c r="B37" s="72" t="s">
        <v>84</v>
      </c>
      <c r="C37" s="75" t="s">
        <v>173</v>
      </c>
      <c r="D37" s="75"/>
      <c r="E37" s="76"/>
      <c r="F37" s="77"/>
      <c r="G37" s="75"/>
      <c r="H37" s="76"/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ht="15.45" x14ac:dyDescent="0.4">
      <c r="A38" s="71" t="s">
        <v>197</v>
      </c>
      <c r="B38" s="72" t="s">
        <v>198</v>
      </c>
      <c r="C38" s="75" t="s">
        <v>173</v>
      </c>
      <c r="D38" s="75"/>
      <c r="E38" s="76"/>
      <c r="F38" s="77"/>
      <c r="G38" s="75"/>
      <c r="H38" s="76"/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ht="15.45" x14ac:dyDescent="0.4">
      <c r="A39" s="53" t="s">
        <v>203</v>
      </c>
      <c r="B39" s="84" t="s">
        <v>204</v>
      </c>
      <c r="C39" s="75" t="s">
        <v>76</v>
      </c>
      <c r="D39" s="75"/>
      <c r="E39" s="76"/>
      <c r="F39" s="77"/>
      <c r="G39" s="75"/>
      <c r="H39" s="76"/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ht="15.45" x14ac:dyDescent="0.4">
      <c r="A40" s="70" t="s">
        <v>125</v>
      </c>
      <c r="B40" s="53" t="s">
        <v>98</v>
      </c>
      <c r="C40" s="75" t="s">
        <v>173</v>
      </c>
      <c r="D40" s="75"/>
      <c r="E40" s="76"/>
      <c r="F40" s="77"/>
      <c r="G40" s="75"/>
      <c r="H40" s="76"/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ht="15.45" x14ac:dyDescent="0.4">
      <c r="A41" s="70" t="s">
        <v>256</v>
      </c>
      <c r="B41" s="53" t="s">
        <v>223</v>
      </c>
      <c r="C41" s="75" t="s">
        <v>173</v>
      </c>
      <c r="D41" s="75"/>
      <c r="E41" s="76"/>
      <c r="F41" s="77"/>
      <c r="G41" s="75"/>
      <c r="H41" s="76"/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ht="15.45" x14ac:dyDescent="0.4">
      <c r="A42" s="53" t="s">
        <v>201</v>
      </c>
      <c r="B42" s="84" t="s">
        <v>202</v>
      </c>
      <c r="C42" s="75" t="s">
        <v>173</v>
      </c>
      <c r="D42" s="75"/>
      <c r="E42" s="76"/>
      <c r="F42" s="77"/>
      <c r="G42" s="75"/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ht="15.45" x14ac:dyDescent="0.4">
      <c r="A43" s="70" t="s">
        <v>144</v>
      </c>
      <c r="B43" s="53" t="s">
        <v>145</v>
      </c>
      <c r="C43" s="75" t="s">
        <v>173</v>
      </c>
      <c r="D43" s="75"/>
      <c r="E43" s="76"/>
      <c r="F43" s="77"/>
      <c r="G43" s="75"/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ht="15.45" x14ac:dyDescent="0.4">
      <c r="A44" s="70" t="s">
        <v>227</v>
      </c>
      <c r="B44" s="53" t="s">
        <v>228</v>
      </c>
      <c r="C44" s="122" t="s">
        <v>173</v>
      </c>
      <c r="D44" s="75"/>
      <c r="E44" s="76"/>
      <c r="F44" s="77"/>
      <c r="G44" s="75"/>
      <c r="H44" s="76"/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ht="15.45" x14ac:dyDescent="0.4">
      <c r="A45" s="70" t="s">
        <v>229</v>
      </c>
      <c r="B45" s="53" t="s">
        <v>89</v>
      </c>
      <c r="C45" s="75" t="s">
        <v>173</v>
      </c>
      <c r="D45" s="75"/>
      <c r="E45" s="76"/>
      <c r="F45" s="77"/>
      <c r="G45" s="75"/>
      <c r="H45" s="76"/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ht="15.45" x14ac:dyDescent="0.4">
      <c r="A46" s="53" t="s">
        <v>190</v>
      </c>
      <c r="B46" s="84" t="s">
        <v>191</v>
      </c>
      <c r="C46" s="81" t="s">
        <v>173</v>
      </c>
      <c r="D46" s="81"/>
      <c r="E46" s="82"/>
      <c r="F46" s="77"/>
      <c r="G46" s="75"/>
      <c r="H46" s="76"/>
      <c r="I46" s="79"/>
      <c r="J46" s="78"/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ht="15.45" x14ac:dyDescent="0.4">
      <c r="A47" s="70" t="s">
        <v>186</v>
      </c>
      <c r="B47" s="53" t="s">
        <v>187</v>
      </c>
      <c r="C47" s="75" t="s">
        <v>173</v>
      </c>
      <c r="D47" s="75"/>
      <c r="E47" s="76"/>
      <c r="F47" s="77"/>
      <c r="G47" s="75"/>
      <c r="H47" s="76"/>
      <c r="I47" s="79"/>
      <c r="J47" s="78"/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ht="15.9" thickBot="1" x14ac:dyDescent="0.45">
      <c r="A48" s="70" t="s">
        <v>221</v>
      </c>
      <c r="B48" s="53" t="s">
        <v>88</v>
      </c>
      <c r="C48" s="75" t="s">
        <v>173</v>
      </c>
      <c r="D48" s="75"/>
      <c r="E48" s="76"/>
      <c r="F48" s="77"/>
      <c r="G48" s="75"/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ht="15.9" thickBot="1" x14ac:dyDescent="0.45">
      <c r="A49" s="47" t="s">
        <v>64</v>
      </c>
      <c r="B49" s="48">
        <f>COUNTIF(A5:A48,"*")</f>
        <v>44</v>
      </c>
      <c r="C49" s="75"/>
      <c r="D49" s="75"/>
      <c r="E49" s="76"/>
      <c r="F49" s="77"/>
      <c r="G49" s="75"/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ht="15.9" thickBot="1" x14ac:dyDescent="0.45">
      <c r="A50" s="179" t="s">
        <v>17</v>
      </c>
      <c r="B50" s="180"/>
      <c r="C50" s="75"/>
      <c r="D50" s="75"/>
      <c r="E50" s="76"/>
      <c r="F50" s="77"/>
      <c r="G50" s="75"/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ht="19.75" x14ac:dyDescent="0.4">
      <c r="A51" s="49" t="s">
        <v>16</v>
      </c>
      <c r="B51" s="50">
        <f>COUNTIF(C5:C55,"P")</f>
        <v>36</v>
      </c>
      <c r="C51" s="75"/>
      <c r="D51" s="75"/>
      <c r="E51" s="76"/>
      <c r="F51" s="77"/>
      <c r="G51" s="75"/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19.75" x14ac:dyDescent="0.4">
      <c r="A52" s="22" t="s">
        <v>13</v>
      </c>
      <c r="B52" s="24">
        <f>ROUNDUP(B49*(1/2),0)</f>
        <v>22</v>
      </c>
      <c r="C52" s="122"/>
      <c r="D52" s="75"/>
      <c r="E52" s="76"/>
      <c r="F52" s="77"/>
      <c r="G52" s="75"/>
      <c r="H52" s="76"/>
      <c r="I52" s="79"/>
      <c r="J52" s="78"/>
      <c r="K52" s="76"/>
      <c r="L52" s="77"/>
      <c r="M52" s="75"/>
      <c r="N52" s="76"/>
      <c r="O52" s="79"/>
      <c r="P52" s="78"/>
      <c r="Q52" s="76"/>
      <c r="R52" s="77"/>
      <c r="S52" s="75"/>
      <c r="T52" s="76"/>
      <c r="U52" s="77"/>
    </row>
    <row r="53" spans="1:21" ht="19.75" x14ac:dyDescent="0.4">
      <c r="A53" s="22" t="s">
        <v>14</v>
      </c>
      <c r="B53" s="24">
        <f>ROUNDDOWN(B51/2,0)+1</f>
        <v>19</v>
      </c>
      <c r="C53" s="75"/>
      <c r="D53" s="75"/>
      <c r="E53" s="76"/>
      <c r="F53" s="77"/>
      <c r="G53" s="75"/>
      <c r="H53" s="76"/>
      <c r="I53" s="79"/>
      <c r="J53" s="78"/>
      <c r="K53" s="76"/>
      <c r="L53" s="77"/>
      <c r="M53" s="75"/>
      <c r="N53" s="76"/>
      <c r="O53" s="79"/>
      <c r="P53" s="78"/>
      <c r="Q53" s="76"/>
      <c r="R53" s="77"/>
      <c r="S53" s="75"/>
      <c r="T53" s="76"/>
      <c r="U53" s="77"/>
    </row>
    <row r="54" spans="1:21" ht="19.75" x14ac:dyDescent="0.4">
      <c r="A54" s="35" t="s">
        <v>15</v>
      </c>
      <c r="B54" s="36">
        <f>ROUNDUP(B51*2/3,0)</f>
        <v>24</v>
      </c>
      <c r="C54" s="81"/>
      <c r="D54" s="81"/>
      <c r="E54" s="82"/>
      <c r="F54" s="77"/>
      <c r="G54" s="75"/>
      <c r="H54" s="76"/>
      <c r="I54" s="79"/>
      <c r="J54" s="78"/>
      <c r="K54" s="76"/>
      <c r="L54" s="77"/>
      <c r="M54" s="75"/>
      <c r="N54" s="76"/>
      <c r="O54" s="79"/>
      <c r="P54" s="78"/>
      <c r="Q54" s="76"/>
      <c r="R54" s="77"/>
      <c r="S54" s="75"/>
      <c r="T54" s="76"/>
      <c r="U54" s="77"/>
    </row>
    <row r="55" spans="1:21" ht="20.149999999999999" thickBot="1" x14ac:dyDescent="0.45">
      <c r="A55" s="35" t="s">
        <v>67</v>
      </c>
      <c r="B55" s="36">
        <f>ROUNDUP(B49*2/3,0)</f>
        <v>30</v>
      </c>
      <c r="C55" s="64"/>
      <c r="D55" s="64"/>
      <c r="E55" s="61"/>
      <c r="F55" s="62"/>
      <c r="G55" s="64"/>
      <c r="H55" s="61"/>
      <c r="I55" s="63"/>
      <c r="J55" s="60"/>
      <c r="K55" s="61"/>
      <c r="L55" s="62"/>
      <c r="M55" s="64"/>
      <c r="N55" s="61"/>
      <c r="O55" s="63"/>
      <c r="P55" s="60"/>
      <c r="Q55" s="61"/>
      <c r="R55" s="62"/>
      <c r="S55" s="64"/>
      <c r="T55" s="61"/>
      <c r="U55" s="62"/>
    </row>
    <row r="56" spans="1:21" ht="15.45" x14ac:dyDescent="0.4">
      <c r="A56" s="37" t="s">
        <v>26</v>
      </c>
      <c r="B56" s="177">
        <f>ROUNDUP(B51*0.25,0)</f>
        <v>9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</row>
    <row r="57" spans="1:21" ht="15.45" x14ac:dyDescent="0.4">
      <c r="A57" s="40" t="s">
        <v>119</v>
      </c>
      <c r="B57" s="86">
        <f>ROUNDUP(B49*1/3,0)</f>
        <v>15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1"/>
    </row>
    <row r="58" spans="1:21" ht="15.9" thickBot="1" x14ac:dyDescent="0.45">
      <c r="A58" s="40" t="s">
        <v>62</v>
      </c>
      <c r="B58" s="45">
        <f>COUNTIF(C5:C55,"E")</f>
        <v>5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1"/>
    </row>
    <row r="59" spans="1:21" ht="15.9" thickBot="1" x14ac:dyDescent="0.45">
      <c r="A59" s="41" t="s">
        <v>63</v>
      </c>
      <c r="B59" s="43">
        <f>COUNTIF(C5:C55,"U")</f>
        <v>3</v>
      </c>
      <c r="C59" s="48">
        <f>COUNTIF(A5:A38,"*")</f>
        <v>34</v>
      </c>
      <c r="D59" s="48">
        <f>COUNTIF(D5:D55,"P")</f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9" thickBot="1" x14ac:dyDescent="0.45">
      <c r="A60" s="4"/>
      <c r="B60" s="4"/>
      <c r="C60" s="180"/>
      <c r="D60" s="180"/>
      <c r="E60" s="181"/>
      <c r="F60" s="228" t="s">
        <v>18</v>
      </c>
      <c r="G60" s="226"/>
      <c r="H60" s="227"/>
      <c r="I60" s="228" t="s">
        <v>22</v>
      </c>
      <c r="J60" s="226"/>
      <c r="K60" s="227"/>
      <c r="L60" s="228" t="s">
        <v>23</v>
      </c>
      <c r="M60" s="226"/>
      <c r="N60" s="227"/>
      <c r="O60" s="228" t="s">
        <v>24</v>
      </c>
      <c r="P60" s="226"/>
      <c r="Q60" s="227"/>
      <c r="R60" s="228" t="s">
        <v>25</v>
      </c>
      <c r="S60" s="226"/>
      <c r="T60" s="227"/>
      <c r="U60" s="1"/>
    </row>
    <row r="61" spans="1:21" ht="19.75" x14ac:dyDescent="0.4">
      <c r="A61" s="4"/>
      <c r="B61" s="4"/>
      <c r="C61" s="50">
        <f>COUNTIF(D5:D55,"P")</f>
        <v>0</v>
      </c>
      <c r="D61" s="50">
        <f>COUNTIF(E5:E55,"*")</f>
        <v>0</v>
      </c>
      <c r="E61" s="51">
        <f>COUNTIF(F5:F55,"*")</f>
        <v>0</v>
      </c>
      <c r="F61" s="217" t="s">
        <v>0</v>
      </c>
      <c r="G61" s="218"/>
      <c r="H61" s="26">
        <f>COUNTIF(G5:G55,"*")</f>
        <v>0</v>
      </c>
      <c r="I61" s="219" t="s">
        <v>0</v>
      </c>
      <c r="J61" s="218"/>
      <c r="K61" s="26">
        <f>COUNTIF(J5:J55,"*")</f>
        <v>0</v>
      </c>
      <c r="L61" s="219" t="s">
        <v>0</v>
      </c>
      <c r="M61" s="218"/>
      <c r="N61" s="26">
        <f>COUNTIF(M5:M55,"*")</f>
        <v>1</v>
      </c>
      <c r="O61" s="219" t="s">
        <v>0</v>
      </c>
      <c r="P61" s="218"/>
      <c r="Q61" s="26">
        <f>COUNTIF(P5:P55,"*")</f>
        <v>0</v>
      </c>
      <c r="R61" s="219" t="s">
        <v>0</v>
      </c>
      <c r="S61" s="218"/>
      <c r="T61" s="26">
        <f>COUNTIF(S5:S55,"*")</f>
        <v>0</v>
      </c>
      <c r="U61" s="1"/>
    </row>
    <row r="62" spans="1:21" ht="19.75" x14ac:dyDescent="0.4">
      <c r="A62" s="1"/>
      <c r="B62" s="4"/>
      <c r="C62" s="24">
        <f>ROUNDUP(B49*(1/2),0)</f>
        <v>22</v>
      </c>
      <c r="D62" s="24">
        <f t="shared" ref="D62:E62" si="0">ROUNDUP(D61*(1/3),0)</f>
        <v>0</v>
      </c>
      <c r="E62" s="38">
        <f t="shared" si="0"/>
        <v>0</v>
      </c>
      <c r="F62" s="220" t="s">
        <v>1</v>
      </c>
      <c r="G62" s="221"/>
      <c r="H62" s="27">
        <f>COUNTIF(H5:H55,"*")</f>
        <v>0</v>
      </c>
      <c r="I62" s="222" t="s">
        <v>1</v>
      </c>
      <c r="J62" s="221"/>
      <c r="K62" s="27">
        <f>COUNTIF(K5:K55,"*")</f>
        <v>0</v>
      </c>
      <c r="L62" s="222" t="s">
        <v>1</v>
      </c>
      <c r="M62" s="221"/>
      <c r="N62" s="27">
        <f>COUNTIF(N5:N55,"*")</f>
        <v>0</v>
      </c>
      <c r="O62" s="222" t="s">
        <v>1</v>
      </c>
      <c r="P62" s="221"/>
      <c r="Q62" s="27">
        <f>COUNTIF(Q5:Q55,"*")</f>
        <v>0</v>
      </c>
      <c r="R62" s="222" t="s">
        <v>1</v>
      </c>
      <c r="S62" s="221"/>
      <c r="T62" s="27">
        <f>COUNTIF(T5:T55,"*")</f>
        <v>0</v>
      </c>
      <c r="U62" s="1"/>
    </row>
    <row r="63" spans="1:21" ht="20.149999999999999" thickBot="1" x14ac:dyDescent="0.45">
      <c r="C63" s="24">
        <f>ROUNDDOWN(C61/2,0)+1</f>
        <v>1</v>
      </c>
      <c r="D63" s="24">
        <f>ROUNDDOWN(D61/2,0)+1</f>
        <v>1</v>
      </c>
      <c r="E63" s="38">
        <f t="shared" ref="E63" si="1">ROUNDDOWN(E61/2,0)+1</f>
        <v>1</v>
      </c>
      <c r="F63" s="212" t="s">
        <v>2</v>
      </c>
      <c r="G63" s="213"/>
      <c r="H63" s="28">
        <f>COUNTIF(I5:I55,"*")</f>
        <v>0</v>
      </c>
      <c r="I63" s="214" t="s">
        <v>2</v>
      </c>
      <c r="J63" s="213"/>
      <c r="K63" s="28">
        <f>COUNTIF(L5:L55,"*")</f>
        <v>0</v>
      </c>
      <c r="L63" s="214" t="s">
        <v>2</v>
      </c>
      <c r="M63" s="213"/>
      <c r="N63" s="28">
        <f>COUNTIF(O5:O55,"*")</f>
        <v>0</v>
      </c>
      <c r="O63" s="214" t="s">
        <v>2</v>
      </c>
      <c r="P63" s="213"/>
      <c r="Q63" s="28">
        <f>COUNTIF(R5:R55,"*")</f>
        <v>0</v>
      </c>
      <c r="R63" s="214" t="s">
        <v>2</v>
      </c>
      <c r="S63" s="213"/>
      <c r="T63" s="28">
        <f>COUNTIF(U5:U55,"*")</f>
        <v>0</v>
      </c>
      <c r="U63" s="1"/>
    </row>
    <row r="64" spans="1:21" ht="20.149999999999999" thickBot="1" x14ac:dyDescent="0.45">
      <c r="C64" s="36">
        <f t="shared" ref="C64:E64" si="2">ROUNDUP(C61*2/3,0)</f>
        <v>0</v>
      </c>
      <c r="D64" s="36">
        <f t="shared" si="2"/>
        <v>0</v>
      </c>
      <c r="E64" s="83">
        <f t="shared" si="2"/>
        <v>0</v>
      </c>
      <c r="F64" s="215" t="s">
        <v>19</v>
      </c>
      <c r="G64" s="216"/>
      <c r="H64" s="29" t="str">
        <f>IF(H61&gt;H62,"PASS","FAIL")</f>
        <v>FAIL</v>
      </c>
      <c r="I64" s="215" t="s">
        <v>19</v>
      </c>
      <c r="J64" s="216"/>
      <c r="K64" s="29" t="str">
        <f>IF(K61&gt;K62,"PASS","FAIL")</f>
        <v>FAIL</v>
      </c>
      <c r="L64" s="215" t="s">
        <v>19</v>
      </c>
      <c r="M64" s="216"/>
      <c r="N64" s="29" t="str">
        <f>IF(N61&gt;N62,"PASS","FAIL")</f>
        <v>PASS</v>
      </c>
      <c r="O64" s="215" t="s">
        <v>19</v>
      </c>
      <c r="P64" s="216"/>
      <c r="Q64" s="29" t="str">
        <f>IF(Q61&gt;Q62,"PASS","FAIL")</f>
        <v>FAIL</v>
      </c>
      <c r="R64" s="215" t="s">
        <v>19</v>
      </c>
      <c r="S64" s="216"/>
      <c r="T64" s="29" t="str">
        <f>IF(T61&gt;T62,"PASS","FAIL")</f>
        <v>FAIL</v>
      </c>
      <c r="U64" s="1"/>
    </row>
    <row r="65" spans="3:21" ht="20.149999999999999" thickBot="1" x14ac:dyDescent="0.45">
      <c r="C65" s="36">
        <f>ROUNDUP(C59*2/3,0)</f>
        <v>23</v>
      </c>
      <c r="D65" s="36">
        <f t="shared" ref="D65:E65" si="3">ROUNDUP(D59*2/3,0)</f>
        <v>0</v>
      </c>
      <c r="E65" s="83">
        <f t="shared" si="3"/>
        <v>0</v>
      </c>
      <c r="F65" s="223" t="s">
        <v>21</v>
      </c>
      <c r="G65" s="224"/>
      <c r="H65" s="225"/>
      <c r="I65" s="223" t="s">
        <v>21</v>
      </c>
      <c r="J65" s="224"/>
      <c r="K65" s="225"/>
      <c r="L65" s="223" t="s">
        <v>21</v>
      </c>
      <c r="M65" s="224"/>
      <c r="N65" s="225"/>
      <c r="O65" s="223" t="s">
        <v>21</v>
      </c>
      <c r="P65" s="224"/>
      <c r="Q65" s="225"/>
      <c r="R65" s="223" t="s">
        <v>21</v>
      </c>
      <c r="S65" s="224"/>
      <c r="T65" s="225"/>
      <c r="U65" s="1"/>
    </row>
    <row r="66" spans="3:21" ht="15.9" thickBot="1" x14ac:dyDescent="0.45">
      <c r="C66" s="177">
        <f t="shared" ref="C66:E67" si="4">ROUNDUP(C61*0.25,0)</f>
        <v>0</v>
      </c>
      <c r="D66" s="177">
        <f t="shared" si="4"/>
        <v>0</v>
      </c>
      <c r="E66" s="178">
        <f t="shared" si="4"/>
        <v>0</v>
      </c>
      <c r="F66" s="226" t="s">
        <v>20</v>
      </c>
      <c r="G66" s="226"/>
      <c r="H66" s="227"/>
      <c r="I66" s="228" t="s">
        <v>20</v>
      </c>
      <c r="J66" s="226"/>
      <c r="K66" s="227"/>
      <c r="L66" s="228" t="s">
        <v>20</v>
      </c>
      <c r="M66" s="226"/>
      <c r="N66" s="227"/>
      <c r="O66" s="228" t="s">
        <v>20</v>
      </c>
      <c r="P66" s="226"/>
      <c r="Q66" s="227"/>
      <c r="R66" s="228" t="s">
        <v>20</v>
      </c>
      <c r="S66" s="226"/>
      <c r="T66" s="227"/>
      <c r="U66" s="1"/>
    </row>
    <row r="67" spans="3:21" ht="15.45" x14ac:dyDescent="0.4">
      <c r="C67" s="86">
        <f t="shared" si="4"/>
        <v>6</v>
      </c>
      <c r="D67" s="86">
        <f t="shared" si="4"/>
        <v>0</v>
      </c>
      <c r="E67" s="87">
        <f t="shared" si="4"/>
        <v>0</v>
      </c>
      <c r="F67" s="217" t="s">
        <v>0</v>
      </c>
      <c r="G67" s="218"/>
      <c r="H67" s="26">
        <f>COUNTIF(G5:G55,"*")</f>
        <v>0</v>
      </c>
      <c r="I67" s="219" t="s">
        <v>0</v>
      </c>
      <c r="J67" s="218"/>
      <c r="K67" s="26">
        <f>COUNTIF(J5:J55,"*")</f>
        <v>0</v>
      </c>
      <c r="L67" s="219" t="s">
        <v>0</v>
      </c>
      <c r="M67" s="218"/>
      <c r="N67" s="26">
        <f>COUNTIF(M5:M55,"*")</f>
        <v>1</v>
      </c>
      <c r="O67" s="219" t="s">
        <v>0</v>
      </c>
      <c r="P67" s="218"/>
      <c r="Q67" s="26">
        <f>COUNTIF(P5:P55,"*")</f>
        <v>0</v>
      </c>
      <c r="R67" s="219" t="s">
        <v>0</v>
      </c>
      <c r="S67" s="218"/>
      <c r="T67" s="26">
        <f>COUNTIF(S5:S55,"*")</f>
        <v>0</v>
      </c>
      <c r="U67" s="1"/>
    </row>
    <row r="68" spans="3:21" ht="15.45" x14ac:dyDescent="0.4">
      <c r="C68" s="45">
        <f>COUNTIF(D5:D58,"E")</f>
        <v>0</v>
      </c>
      <c r="D68" s="45">
        <f>COUNTIF(E5:E58,"E")</f>
        <v>0</v>
      </c>
      <c r="E68" s="44">
        <f>COUNTIF(F5:F58,"E")</f>
        <v>0</v>
      </c>
      <c r="F68" s="220" t="s">
        <v>1</v>
      </c>
      <c r="G68" s="221"/>
      <c r="H68" s="27">
        <f>COUNTIF(H5:H55,"*")</f>
        <v>0</v>
      </c>
      <c r="I68" s="222" t="s">
        <v>1</v>
      </c>
      <c r="J68" s="221"/>
      <c r="K68" s="27">
        <f>COUNTIF(K5:K55,"*")</f>
        <v>0</v>
      </c>
      <c r="L68" s="222" t="s">
        <v>1</v>
      </c>
      <c r="M68" s="221"/>
      <c r="N68" s="27">
        <f>COUNTIF(N5:N55,"*")</f>
        <v>0</v>
      </c>
      <c r="O68" s="222" t="s">
        <v>1</v>
      </c>
      <c r="P68" s="221"/>
      <c r="Q68" s="27">
        <f>COUNTIF(Q5:Q55,"*")</f>
        <v>0</v>
      </c>
      <c r="R68" s="222" t="s">
        <v>1</v>
      </c>
      <c r="S68" s="221"/>
      <c r="T68" s="27">
        <f>COUNTIF(T5:T55,"*")</f>
        <v>0</v>
      </c>
      <c r="U68" s="1"/>
    </row>
    <row r="69" spans="3:21" ht="15.9" thickBot="1" x14ac:dyDescent="0.45">
      <c r="C69" s="43">
        <f>COUNTIF(D5:D59,"U")</f>
        <v>0</v>
      </c>
      <c r="D69" s="43">
        <f>COUNTIF(E5:E59,"U")</f>
        <v>0</v>
      </c>
      <c r="E69" s="42">
        <f>COUNTIF(F5:F59,"U")</f>
        <v>0</v>
      </c>
      <c r="F69" s="212" t="s">
        <v>2</v>
      </c>
      <c r="G69" s="213"/>
      <c r="H69" s="28">
        <f>COUNTIF(I5:I55,"*")</f>
        <v>0</v>
      </c>
      <c r="I69" s="214" t="s">
        <v>2</v>
      </c>
      <c r="J69" s="213"/>
      <c r="K69" s="28">
        <f>COUNTIF(L5:L55,"*")</f>
        <v>0</v>
      </c>
      <c r="L69" s="214" t="s">
        <v>2</v>
      </c>
      <c r="M69" s="213"/>
      <c r="N69" s="28">
        <f>COUNTIF(O5:O55,"*")</f>
        <v>0</v>
      </c>
      <c r="O69" s="214" t="s">
        <v>2</v>
      </c>
      <c r="P69" s="213"/>
      <c r="Q69" s="28">
        <f>COUNTIF(R5:R55,"*")</f>
        <v>0</v>
      </c>
      <c r="R69" s="214" t="s">
        <v>2</v>
      </c>
      <c r="S69" s="213"/>
      <c r="T69" s="28">
        <f>COUNTIF(U5:U55,"*")</f>
        <v>0</v>
      </c>
      <c r="U69" s="1"/>
    </row>
    <row r="70" spans="3:21" ht="15.9" thickBot="1" x14ac:dyDescent="0.45">
      <c r="C70" s="4"/>
      <c r="D70" s="4"/>
      <c r="E70" s="1"/>
      <c r="F70" s="215" t="s">
        <v>19</v>
      </c>
      <c r="G70" s="216"/>
      <c r="H70" s="29" t="str">
        <f>IF(H67&gt;=((H67+H68)*(2/3)),"PASS","FAIL")</f>
        <v>PASS</v>
      </c>
      <c r="I70" s="215" t="s">
        <v>19</v>
      </c>
      <c r="J70" s="216"/>
      <c r="K70" s="29" t="str">
        <f>IF(K67&gt;=((K67+K68)*(2/3)),"PASS","FAIL")</f>
        <v>PASS</v>
      </c>
      <c r="L70" s="215" t="s">
        <v>19</v>
      </c>
      <c r="M70" s="216"/>
      <c r="N70" s="29" t="str">
        <f>IF(N67&gt;=((N67+N68)*(2/3)),"PASS","FAIL")</f>
        <v>PASS</v>
      </c>
      <c r="O70" s="215" t="s">
        <v>19</v>
      </c>
      <c r="P70" s="216"/>
      <c r="Q70" s="29" t="str">
        <f>IF(Q67&gt;=((Q67+Q68)*(2/3)),"PASS","FAIL")</f>
        <v>PASS</v>
      </c>
      <c r="R70" s="215" t="s">
        <v>19</v>
      </c>
      <c r="S70" s="216"/>
      <c r="T70" s="29" t="str">
        <f>IF(T67&gt;=((T67+T68)*(2/3)),"PASS","FAIL")</f>
        <v>PASS</v>
      </c>
      <c r="U70" s="1"/>
    </row>
  </sheetData>
  <sortState ref="A5:B48">
    <sortCondition ref="A5:A48"/>
  </sortState>
  <mergeCells count="64">
    <mergeCell ref="R60:T60"/>
    <mergeCell ref="B1:L1"/>
    <mergeCell ref="C2:F3"/>
    <mergeCell ref="G2:U2"/>
    <mergeCell ref="G3:I3"/>
    <mergeCell ref="J3:L3"/>
    <mergeCell ref="M3:O3"/>
    <mergeCell ref="P3:R3"/>
    <mergeCell ref="S3:U3"/>
    <mergeCell ref="A4:B4"/>
    <mergeCell ref="F60:H60"/>
    <mergeCell ref="I60:K60"/>
    <mergeCell ref="L60:N60"/>
    <mergeCell ref="O60:Q60"/>
    <mergeCell ref="F62:G62"/>
    <mergeCell ref="I62:J62"/>
    <mergeCell ref="L62:M62"/>
    <mergeCell ref="O62:P62"/>
    <mergeCell ref="R62:S62"/>
    <mergeCell ref="F61:G61"/>
    <mergeCell ref="I61:J61"/>
    <mergeCell ref="L61:M61"/>
    <mergeCell ref="O61:P61"/>
    <mergeCell ref="R61:S61"/>
    <mergeCell ref="F64:G64"/>
    <mergeCell ref="I64:J64"/>
    <mergeCell ref="L64:M64"/>
    <mergeCell ref="O64:P64"/>
    <mergeCell ref="R64:S64"/>
    <mergeCell ref="F63:G63"/>
    <mergeCell ref="I63:J63"/>
    <mergeCell ref="L63:M63"/>
    <mergeCell ref="O63:P63"/>
    <mergeCell ref="R63:S63"/>
    <mergeCell ref="F66:H66"/>
    <mergeCell ref="I66:K66"/>
    <mergeCell ref="L66:N66"/>
    <mergeCell ref="O66:Q66"/>
    <mergeCell ref="R66:T66"/>
    <mergeCell ref="F65:H65"/>
    <mergeCell ref="I65:K65"/>
    <mergeCell ref="L65:N65"/>
    <mergeCell ref="O65:Q65"/>
    <mergeCell ref="R65:T65"/>
    <mergeCell ref="F68:G68"/>
    <mergeCell ref="I68:J68"/>
    <mergeCell ref="L68:M68"/>
    <mergeCell ref="O68:P68"/>
    <mergeCell ref="R68:S68"/>
    <mergeCell ref="F67:G67"/>
    <mergeCell ref="I67:J67"/>
    <mergeCell ref="L67:M67"/>
    <mergeCell ref="O67:P67"/>
    <mergeCell ref="R67:S67"/>
    <mergeCell ref="F70:G70"/>
    <mergeCell ref="I70:J70"/>
    <mergeCell ref="L70:M70"/>
    <mergeCell ref="O70:P70"/>
    <mergeCell ref="R70:S70"/>
    <mergeCell ref="F69:G69"/>
    <mergeCell ref="I69:J69"/>
    <mergeCell ref="L69:M69"/>
    <mergeCell ref="O69:P69"/>
    <mergeCell ref="R69:S69"/>
  </mergeCells>
  <conditionalFormatting sqref="I5">
    <cfRule type="expression" dxfId="24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topLeftCell="A31" workbookViewId="0">
      <selection activeCell="E50" sqref="E50"/>
    </sheetView>
  </sheetViews>
  <sheetFormatPr defaultColWidth="11.07421875" defaultRowHeight="14.6" x14ac:dyDescent="0.4"/>
  <sheetData>
    <row r="1" spans="1:24" ht="22.75" thickBot="1" x14ac:dyDescent="0.55000000000000004">
      <c r="A1" s="1"/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1"/>
      <c r="N1" s="1"/>
      <c r="O1" s="1"/>
      <c r="P1" s="1"/>
      <c r="Q1" s="1"/>
      <c r="R1" s="1"/>
      <c r="S1" s="1"/>
      <c r="T1" s="1"/>
      <c r="U1" s="1"/>
    </row>
    <row r="2" spans="1:24" ht="15.9" thickBot="1" x14ac:dyDescent="0.45">
      <c r="A2" s="1"/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</row>
    <row r="3" spans="1:24" ht="15.9" thickBot="1" x14ac:dyDescent="0.45">
      <c r="A3" s="1"/>
      <c r="B3" s="2"/>
      <c r="C3" s="233"/>
      <c r="D3" s="234"/>
      <c r="E3" s="234"/>
      <c r="F3" s="235"/>
      <c r="G3" s="239" t="s">
        <v>255</v>
      </c>
      <c r="H3" s="239"/>
      <c r="I3" s="239"/>
      <c r="J3" s="239" t="s">
        <v>168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137" t="s">
        <v>245</v>
      </c>
      <c r="X3" s="138">
        <v>0.27430555555555552</v>
      </c>
    </row>
    <row r="4" spans="1:24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174" t="s">
        <v>0</v>
      </c>
      <c r="H4" s="175" t="s">
        <v>1</v>
      </c>
      <c r="I4" s="20" t="s">
        <v>2</v>
      </c>
      <c r="J4" s="174" t="s">
        <v>0</v>
      </c>
      <c r="K4" s="175" t="s">
        <v>1</v>
      </c>
      <c r="L4" s="20" t="s">
        <v>2</v>
      </c>
      <c r="M4" s="174" t="s">
        <v>0</v>
      </c>
      <c r="N4" s="175" t="s">
        <v>1</v>
      </c>
      <c r="O4" s="176" t="s">
        <v>2</v>
      </c>
      <c r="P4" s="21" t="s">
        <v>0</v>
      </c>
      <c r="Q4" s="175" t="s">
        <v>1</v>
      </c>
      <c r="R4" s="20" t="s">
        <v>2</v>
      </c>
      <c r="S4" s="174" t="s">
        <v>0</v>
      </c>
      <c r="T4" s="175" t="s">
        <v>1</v>
      </c>
      <c r="U4" s="176" t="s">
        <v>2</v>
      </c>
      <c r="W4" s="136" t="s">
        <v>246</v>
      </c>
      <c r="X4" s="138">
        <v>0.3215277777777778</v>
      </c>
    </row>
    <row r="5" spans="1:24" ht="15.45" x14ac:dyDescent="0.4">
      <c r="A5" s="71" t="s">
        <v>258</v>
      </c>
      <c r="B5" s="72" t="s">
        <v>257</v>
      </c>
      <c r="C5" s="68" t="s">
        <v>74</v>
      </c>
      <c r="D5" s="68"/>
      <c r="E5" s="57"/>
      <c r="F5" s="19"/>
      <c r="G5" s="17"/>
      <c r="H5" s="18"/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</row>
    <row r="6" spans="1:24" ht="15.45" x14ac:dyDescent="0.4">
      <c r="A6" s="120" t="s">
        <v>146</v>
      </c>
      <c r="B6" s="121" t="s">
        <v>147</v>
      </c>
      <c r="C6" s="123" t="s">
        <v>184</v>
      </c>
      <c r="D6" s="69"/>
      <c r="E6" s="6"/>
      <c r="F6" s="7"/>
      <c r="G6" s="8"/>
      <c r="H6" s="9"/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</row>
    <row r="7" spans="1:24" ht="15.45" x14ac:dyDescent="0.4">
      <c r="A7" s="71" t="s">
        <v>222</v>
      </c>
      <c r="B7" s="72" t="s">
        <v>223</v>
      </c>
      <c r="C7" s="69" t="s">
        <v>173</v>
      </c>
      <c r="D7" s="69"/>
      <c r="E7" s="6"/>
      <c r="F7" s="7"/>
      <c r="G7" s="8"/>
      <c r="H7" s="9"/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ht="15.45" x14ac:dyDescent="0.4">
      <c r="A8" s="71" t="s">
        <v>215</v>
      </c>
      <c r="B8" s="72" t="s">
        <v>216</v>
      </c>
      <c r="C8" s="10" t="s">
        <v>173</v>
      </c>
      <c r="D8" s="10"/>
      <c r="E8" s="9"/>
      <c r="F8" s="7"/>
      <c r="G8" s="8"/>
      <c r="H8" s="9"/>
      <c r="I8" s="16"/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ht="15.45" x14ac:dyDescent="0.4">
      <c r="A9" s="71" t="s">
        <v>235</v>
      </c>
      <c r="B9" s="72" t="s">
        <v>236</v>
      </c>
      <c r="C9" s="69" t="s">
        <v>173</v>
      </c>
      <c r="D9" s="69"/>
      <c r="E9" s="6"/>
      <c r="F9" s="7"/>
      <c r="G9" s="8"/>
      <c r="H9" s="9"/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4" ht="15.45" x14ac:dyDescent="0.4">
      <c r="A10" s="71" t="s">
        <v>178</v>
      </c>
      <c r="B10" s="72" t="s">
        <v>179</v>
      </c>
      <c r="C10" s="69" t="s">
        <v>173</v>
      </c>
      <c r="D10" s="69"/>
      <c r="E10" s="6"/>
      <c r="F10" s="7"/>
      <c r="G10" s="8"/>
      <c r="H10" s="9"/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ht="15.45" x14ac:dyDescent="0.4">
      <c r="A11" s="71" t="s">
        <v>155</v>
      </c>
      <c r="B11" s="72" t="s">
        <v>92</v>
      </c>
      <c r="C11" s="69" t="s">
        <v>173</v>
      </c>
      <c r="D11" s="69"/>
      <c r="E11" s="6"/>
      <c r="F11" s="7"/>
      <c r="G11" s="8"/>
      <c r="H11" s="9"/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ht="15.45" x14ac:dyDescent="0.4">
      <c r="A12" s="71" t="s">
        <v>212</v>
      </c>
      <c r="B12" s="72" t="s">
        <v>213</v>
      </c>
      <c r="C12" s="69" t="s">
        <v>173</v>
      </c>
      <c r="D12" s="69"/>
      <c r="E12" s="6"/>
      <c r="F12" s="7"/>
      <c r="G12" s="8"/>
      <c r="H12" s="9"/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ht="15.45" x14ac:dyDescent="0.4">
      <c r="A13" s="71" t="s">
        <v>234</v>
      </c>
      <c r="B13" s="72" t="s">
        <v>127</v>
      </c>
      <c r="C13" s="166" t="s">
        <v>173</v>
      </c>
      <c r="D13" s="69"/>
      <c r="E13" s="6"/>
      <c r="F13" s="7"/>
      <c r="G13" s="8"/>
      <c r="H13" s="9"/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ht="15.45" x14ac:dyDescent="0.4">
      <c r="A14" s="164" t="s">
        <v>247</v>
      </c>
      <c r="B14" s="165" t="s">
        <v>196</v>
      </c>
      <c r="C14" s="166" t="s">
        <v>173</v>
      </c>
      <c r="D14" s="69"/>
      <c r="E14" s="6"/>
      <c r="F14" s="7"/>
      <c r="G14" s="8"/>
      <c r="H14" s="9"/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ht="15.45" x14ac:dyDescent="0.4">
      <c r="A15" s="164" t="s">
        <v>210</v>
      </c>
      <c r="B15" s="165" t="s">
        <v>211</v>
      </c>
      <c r="C15" s="69" t="s">
        <v>173</v>
      </c>
      <c r="D15" s="69"/>
      <c r="E15" s="6"/>
      <c r="F15" s="7"/>
      <c r="G15" s="8"/>
      <c r="H15" s="9"/>
      <c r="I15" s="16"/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ht="15.45" x14ac:dyDescent="0.4">
      <c r="A16" s="71" t="s">
        <v>148</v>
      </c>
      <c r="B16" s="72" t="s">
        <v>149</v>
      </c>
      <c r="C16" s="69" t="s">
        <v>173</v>
      </c>
      <c r="D16" s="69"/>
      <c r="E16" s="6"/>
      <c r="F16" s="7"/>
      <c r="G16" s="8"/>
      <c r="H16" s="9"/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ht="13" customHeight="1" x14ac:dyDescent="0.4">
      <c r="A17" s="71" t="s">
        <v>111</v>
      </c>
      <c r="B17" s="72" t="s">
        <v>177</v>
      </c>
      <c r="C17" s="69" t="s">
        <v>76</v>
      </c>
      <c r="D17" s="69"/>
      <c r="E17" s="6"/>
      <c r="F17" s="7"/>
      <c r="G17" s="8"/>
      <c r="H17" s="9"/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ht="15.45" x14ac:dyDescent="0.4">
      <c r="A18" s="71" t="s">
        <v>86</v>
      </c>
      <c r="B18" s="72" t="s">
        <v>78</v>
      </c>
      <c r="C18" s="69" t="s">
        <v>173</v>
      </c>
      <c r="D18" s="69"/>
      <c r="E18" s="6"/>
      <c r="F18" s="7"/>
      <c r="G18" s="8"/>
      <c r="H18" s="9"/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ht="15.45" x14ac:dyDescent="0.4">
      <c r="A19" s="71" t="s">
        <v>237</v>
      </c>
      <c r="B19" s="72" t="s">
        <v>238</v>
      </c>
      <c r="C19" s="10" t="s">
        <v>173</v>
      </c>
      <c r="D19" s="10"/>
      <c r="E19" s="9"/>
      <c r="F19" s="7"/>
      <c r="G19" s="8"/>
      <c r="H19" s="9"/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ht="15.45" x14ac:dyDescent="0.4">
      <c r="A20" s="71" t="s">
        <v>241</v>
      </c>
      <c r="B20" s="72" t="s">
        <v>242</v>
      </c>
      <c r="C20" s="10" t="s">
        <v>173</v>
      </c>
      <c r="D20" s="10"/>
      <c r="E20" s="9"/>
      <c r="F20" s="7"/>
      <c r="G20" s="8"/>
      <c r="H20" s="9"/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ht="15.45" x14ac:dyDescent="0.4">
      <c r="A21" s="118" t="s">
        <v>188</v>
      </c>
      <c r="B21" s="119" t="s">
        <v>214</v>
      </c>
      <c r="C21" s="69" t="s">
        <v>173</v>
      </c>
      <c r="D21" s="69"/>
      <c r="E21" s="6"/>
      <c r="F21" s="7"/>
      <c r="G21" s="8"/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ht="15.45" x14ac:dyDescent="0.4">
      <c r="A22" s="118" t="s">
        <v>194</v>
      </c>
      <c r="B22" s="119" t="s">
        <v>195</v>
      </c>
      <c r="C22" s="69" t="s">
        <v>173</v>
      </c>
      <c r="D22" s="69"/>
      <c r="E22" s="6"/>
      <c r="F22" s="7"/>
      <c r="G22" s="8"/>
      <c r="H22" s="9"/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ht="15.45" x14ac:dyDescent="0.4">
      <c r="A23" s="71" t="s">
        <v>117</v>
      </c>
      <c r="B23" s="72" t="s">
        <v>118</v>
      </c>
      <c r="C23" s="69" t="s">
        <v>173</v>
      </c>
      <c r="D23" s="69"/>
      <c r="E23" s="6"/>
      <c r="F23" s="7"/>
      <c r="G23" s="8"/>
      <c r="H23" s="9"/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ht="15.45" x14ac:dyDescent="0.4">
      <c r="A24" s="71" t="s">
        <v>82</v>
      </c>
      <c r="B24" s="72" t="s">
        <v>225</v>
      </c>
      <c r="C24" s="10" t="s">
        <v>173</v>
      </c>
      <c r="D24" s="10"/>
      <c r="E24" s="9"/>
      <c r="F24" s="7"/>
      <c r="G24" s="8"/>
      <c r="H24" s="9"/>
      <c r="I24" s="16"/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ht="15.45" x14ac:dyDescent="0.4">
      <c r="A25" s="71" t="s">
        <v>208</v>
      </c>
      <c r="B25" s="72" t="s">
        <v>209</v>
      </c>
      <c r="C25" s="123" t="s">
        <v>173</v>
      </c>
      <c r="D25" s="10"/>
      <c r="E25" s="9"/>
      <c r="F25" s="7"/>
      <c r="G25" s="8"/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ht="15.45" x14ac:dyDescent="0.4">
      <c r="A26" s="71" t="s">
        <v>253</v>
      </c>
      <c r="B26" s="72" t="s">
        <v>80</v>
      </c>
      <c r="C26" s="69" t="s">
        <v>173</v>
      </c>
      <c r="D26" s="69"/>
      <c r="E26" s="6"/>
      <c r="F26" s="7"/>
      <c r="G26" s="8"/>
      <c r="H26" s="9"/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ht="15.45" x14ac:dyDescent="0.4">
      <c r="A27" s="71" t="s">
        <v>232</v>
      </c>
      <c r="B27" s="72" t="s">
        <v>233</v>
      </c>
      <c r="C27" s="69" t="s">
        <v>173</v>
      </c>
      <c r="D27" s="69"/>
      <c r="E27" s="6"/>
      <c r="F27" s="7"/>
      <c r="G27" s="8"/>
      <c r="H27" s="9"/>
      <c r="I27" s="16"/>
      <c r="J27" s="8"/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ht="15.45" x14ac:dyDescent="0.4">
      <c r="A28" s="71" t="s">
        <v>113</v>
      </c>
      <c r="B28" s="72" t="s">
        <v>114</v>
      </c>
      <c r="C28" s="69" t="s">
        <v>76</v>
      </c>
      <c r="D28" s="69"/>
      <c r="E28" s="6"/>
      <c r="F28" s="7"/>
      <c r="G28" s="8"/>
      <c r="H28" s="9"/>
      <c r="I28" s="16"/>
      <c r="J28" s="8"/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ht="15.45" x14ac:dyDescent="0.4">
      <c r="A29" s="118" t="s">
        <v>205</v>
      </c>
      <c r="B29" s="119" t="s">
        <v>196</v>
      </c>
      <c r="C29" s="123" t="s">
        <v>173</v>
      </c>
      <c r="D29" s="10"/>
      <c r="E29" s="9"/>
      <c r="F29" s="7"/>
      <c r="G29" s="8"/>
      <c r="H29" s="9"/>
      <c r="I29" s="16"/>
      <c r="J29" s="8"/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ht="15.45" x14ac:dyDescent="0.4">
      <c r="A30" s="71" t="s">
        <v>231</v>
      </c>
      <c r="B30" s="72" t="s">
        <v>218</v>
      </c>
      <c r="C30" s="69" t="s">
        <v>173</v>
      </c>
      <c r="D30" s="69"/>
      <c r="E30" s="6"/>
      <c r="F30" s="7"/>
      <c r="G30" s="8"/>
      <c r="H30" s="9"/>
      <c r="I30" s="16"/>
      <c r="J30" s="8"/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ht="15.45" x14ac:dyDescent="0.4">
      <c r="A31" s="71" t="s">
        <v>106</v>
      </c>
      <c r="B31" s="72" t="s">
        <v>250</v>
      </c>
      <c r="C31" s="10" t="s">
        <v>173</v>
      </c>
      <c r="D31" s="10"/>
      <c r="E31" s="9"/>
      <c r="F31" s="7"/>
      <c r="G31" s="8"/>
      <c r="H31" s="9"/>
      <c r="I31" s="16"/>
      <c r="J31" s="8"/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ht="15.45" x14ac:dyDescent="0.4">
      <c r="A32" s="118" t="s">
        <v>254</v>
      </c>
      <c r="B32" s="119" t="s">
        <v>200</v>
      </c>
      <c r="C32" s="75" t="s">
        <v>173</v>
      </c>
      <c r="D32" s="75"/>
      <c r="E32" s="76"/>
      <c r="F32" s="77"/>
      <c r="G32" s="75"/>
      <c r="H32" s="76"/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ht="15.45" x14ac:dyDescent="0.4">
      <c r="A33" s="71" t="s">
        <v>137</v>
      </c>
      <c r="B33" s="72" t="s">
        <v>138</v>
      </c>
      <c r="C33" s="75" t="s">
        <v>173</v>
      </c>
      <c r="D33" s="75"/>
      <c r="E33" s="76"/>
      <c r="F33" s="77"/>
      <c r="G33" s="75"/>
      <c r="H33" s="76"/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ht="15.45" x14ac:dyDescent="0.4">
      <c r="A34" s="71" t="s">
        <v>249</v>
      </c>
      <c r="B34" s="72" t="s">
        <v>248</v>
      </c>
      <c r="C34" s="75" t="s">
        <v>173</v>
      </c>
      <c r="D34" s="75"/>
      <c r="E34" s="76"/>
      <c r="F34" s="77"/>
      <c r="G34" s="75"/>
      <c r="H34" s="76"/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ht="15.45" x14ac:dyDescent="0.4">
      <c r="A35" s="71" t="s">
        <v>156</v>
      </c>
      <c r="B35" s="72" t="s">
        <v>84</v>
      </c>
      <c r="C35" s="75" t="s">
        <v>173</v>
      </c>
      <c r="D35" s="75"/>
      <c r="E35" s="76"/>
      <c r="F35" s="77"/>
      <c r="G35" s="75"/>
      <c r="H35" s="76"/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ht="15.45" x14ac:dyDescent="0.4">
      <c r="A36" s="71" t="s">
        <v>197</v>
      </c>
      <c r="B36" s="72" t="s">
        <v>198</v>
      </c>
      <c r="C36" s="75" t="s">
        <v>173</v>
      </c>
      <c r="D36" s="75"/>
      <c r="E36" s="76"/>
      <c r="F36" s="77"/>
      <c r="G36" s="75"/>
      <c r="H36" s="76"/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ht="15.45" x14ac:dyDescent="0.4">
      <c r="A37" s="53" t="s">
        <v>203</v>
      </c>
      <c r="B37" s="84" t="s">
        <v>204</v>
      </c>
      <c r="C37" s="75" t="s">
        <v>173</v>
      </c>
      <c r="D37" s="75"/>
      <c r="E37" s="76"/>
      <c r="F37" s="77"/>
      <c r="G37" s="75"/>
      <c r="H37" s="76"/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ht="15.45" x14ac:dyDescent="0.4">
      <c r="A38" s="70" t="s">
        <v>125</v>
      </c>
      <c r="B38" s="53" t="s">
        <v>98</v>
      </c>
      <c r="C38" s="75" t="s">
        <v>173</v>
      </c>
      <c r="D38" s="75"/>
      <c r="E38" s="76"/>
      <c r="F38" s="77"/>
      <c r="G38" s="75"/>
      <c r="H38" s="76"/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ht="15.45" x14ac:dyDescent="0.4">
      <c r="A39" s="70" t="s">
        <v>256</v>
      </c>
      <c r="B39" s="53" t="s">
        <v>223</v>
      </c>
      <c r="C39" s="75" t="s">
        <v>173</v>
      </c>
      <c r="D39" s="75"/>
      <c r="E39" s="76"/>
      <c r="F39" s="77"/>
      <c r="G39" s="75"/>
      <c r="H39" s="76"/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ht="15.45" x14ac:dyDescent="0.4">
      <c r="A40" s="53" t="s">
        <v>201</v>
      </c>
      <c r="B40" s="84" t="s">
        <v>202</v>
      </c>
      <c r="C40" s="75" t="s">
        <v>173</v>
      </c>
      <c r="D40" s="75"/>
      <c r="E40" s="76"/>
      <c r="F40" s="77"/>
      <c r="G40" s="75"/>
      <c r="H40" s="76"/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ht="15.45" x14ac:dyDescent="0.4">
      <c r="A41" s="70" t="s">
        <v>144</v>
      </c>
      <c r="B41" s="53" t="s">
        <v>145</v>
      </c>
      <c r="C41" s="75" t="s">
        <v>173</v>
      </c>
      <c r="D41" s="75"/>
      <c r="E41" s="76"/>
      <c r="F41" s="77"/>
      <c r="G41" s="75"/>
      <c r="H41" s="76"/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ht="15.45" x14ac:dyDescent="0.4">
      <c r="A42" s="70" t="s">
        <v>227</v>
      </c>
      <c r="B42" s="53" t="s">
        <v>228</v>
      </c>
      <c r="C42" s="75" t="s">
        <v>173</v>
      </c>
      <c r="D42" s="75"/>
      <c r="E42" s="76"/>
      <c r="F42" s="77"/>
      <c r="G42" s="75"/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ht="15.45" x14ac:dyDescent="0.4">
      <c r="A43" s="70" t="s">
        <v>229</v>
      </c>
      <c r="B43" s="53" t="s">
        <v>89</v>
      </c>
      <c r="C43" s="75" t="s">
        <v>173</v>
      </c>
      <c r="D43" s="75"/>
      <c r="E43" s="76"/>
      <c r="F43" s="77"/>
      <c r="G43" s="75"/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ht="15.45" x14ac:dyDescent="0.4">
      <c r="A44" s="53" t="s">
        <v>190</v>
      </c>
      <c r="B44" s="84" t="s">
        <v>191</v>
      </c>
      <c r="C44" s="122" t="s">
        <v>173</v>
      </c>
      <c r="D44" s="75"/>
      <c r="E44" s="76"/>
      <c r="F44" s="77"/>
      <c r="G44" s="75"/>
      <c r="H44" s="76"/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ht="15.45" x14ac:dyDescent="0.4">
      <c r="A45" s="70" t="s">
        <v>186</v>
      </c>
      <c r="B45" s="53" t="s">
        <v>187</v>
      </c>
      <c r="C45" s="75" t="s">
        <v>173</v>
      </c>
      <c r="D45" s="75"/>
      <c r="E45" s="76"/>
      <c r="F45" s="77"/>
      <c r="G45" s="75"/>
      <c r="H45" s="76"/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ht="15.9" thickBot="1" x14ac:dyDescent="0.45">
      <c r="A46" s="70" t="s">
        <v>221</v>
      </c>
      <c r="B46" s="53" t="s">
        <v>88</v>
      </c>
      <c r="C46" s="81" t="s">
        <v>173</v>
      </c>
      <c r="D46" s="81"/>
      <c r="E46" s="82"/>
      <c r="F46" s="77"/>
      <c r="G46" s="75"/>
      <c r="H46" s="76"/>
      <c r="I46" s="79"/>
      <c r="J46" s="78"/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ht="15.9" thickBot="1" x14ac:dyDescent="0.45">
      <c r="A47" s="47" t="s">
        <v>64</v>
      </c>
      <c r="B47" s="48">
        <f>COUNTIF(A5:A46,"*")</f>
        <v>42</v>
      </c>
      <c r="C47" s="75"/>
      <c r="D47" s="75"/>
      <c r="E47" s="76"/>
      <c r="F47" s="77"/>
      <c r="G47" s="75"/>
      <c r="H47" s="76"/>
      <c r="I47" s="79"/>
      <c r="J47" s="78"/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ht="15.9" thickBot="1" x14ac:dyDescent="0.45">
      <c r="A48" s="174" t="s">
        <v>17</v>
      </c>
      <c r="B48" s="175"/>
      <c r="C48" s="75"/>
      <c r="D48" s="75"/>
      <c r="E48" s="76"/>
      <c r="F48" s="77"/>
      <c r="G48" s="75"/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ht="19.75" x14ac:dyDescent="0.4">
      <c r="A49" s="49" t="s">
        <v>16</v>
      </c>
      <c r="B49" s="50">
        <f>COUNTIF(C5:C55,"P")</f>
        <v>39</v>
      </c>
      <c r="C49" s="75"/>
      <c r="D49" s="75"/>
      <c r="E49" s="76"/>
      <c r="F49" s="77"/>
      <c r="G49" s="75"/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ht="19.75" x14ac:dyDescent="0.4">
      <c r="A50" s="22" t="s">
        <v>13</v>
      </c>
      <c r="B50" s="24">
        <f>ROUNDUP(B47*(1/2),0)</f>
        <v>21</v>
      </c>
      <c r="C50" s="75"/>
      <c r="D50" s="75"/>
      <c r="E50" s="76"/>
      <c r="F50" s="77"/>
      <c r="G50" s="75"/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ht="19.75" x14ac:dyDescent="0.4">
      <c r="A51" s="22" t="s">
        <v>14</v>
      </c>
      <c r="B51" s="24">
        <f>ROUNDDOWN(B49/2,0)+1</f>
        <v>20</v>
      </c>
      <c r="C51" s="75"/>
      <c r="D51" s="75"/>
      <c r="E51" s="76"/>
      <c r="F51" s="77"/>
      <c r="G51" s="75"/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19.75" x14ac:dyDescent="0.4">
      <c r="A52" s="35" t="s">
        <v>15</v>
      </c>
      <c r="B52" s="36">
        <f>ROUNDUP(B49*2/3,0)</f>
        <v>26</v>
      </c>
      <c r="C52" s="122"/>
      <c r="D52" s="75"/>
      <c r="E52" s="76"/>
      <c r="F52" s="77"/>
      <c r="G52" s="75"/>
      <c r="H52" s="76"/>
      <c r="I52" s="79"/>
      <c r="J52" s="78"/>
      <c r="K52" s="76"/>
      <c r="L52" s="77"/>
      <c r="M52" s="75"/>
      <c r="N52" s="76"/>
      <c r="O52" s="79"/>
      <c r="P52" s="78"/>
      <c r="Q52" s="76"/>
      <c r="R52" s="77"/>
      <c r="S52" s="75"/>
      <c r="T52" s="76"/>
      <c r="U52" s="77"/>
    </row>
    <row r="53" spans="1:21" ht="20.149999999999999" thickBot="1" x14ac:dyDescent="0.45">
      <c r="A53" s="35" t="s">
        <v>67</v>
      </c>
      <c r="B53" s="36">
        <f>ROUNDUP(B47*2/3,0)</f>
        <v>28</v>
      </c>
      <c r="C53" s="75"/>
      <c r="D53" s="75"/>
      <c r="E53" s="76"/>
      <c r="F53" s="77"/>
      <c r="G53" s="75"/>
      <c r="H53" s="76"/>
      <c r="I53" s="79"/>
      <c r="J53" s="78"/>
      <c r="K53" s="76"/>
      <c r="L53" s="77"/>
      <c r="M53" s="75"/>
      <c r="N53" s="76"/>
      <c r="O53" s="79"/>
      <c r="P53" s="78"/>
      <c r="Q53" s="76"/>
      <c r="R53" s="77"/>
      <c r="S53" s="75"/>
      <c r="T53" s="76"/>
      <c r="U53" s="77"/>
    </row>
    <row r="54" spans="1:21" ht="15.45" x14ac:dyDescent="0.4">
      <c r="A54" s="37" t="s">
        <v>26</v>
      </c>
      <c r="B54" s="172">
        <f>ROUNDUP(B49*0.25,0)</f>
        <v>10</v>
      </c>
      <c r="C54" s="81"/>
      <c r="D54" s="81"/>
      <c r="E54" s="82"/>
      <c r="F54" s="77"/>
      <c r="G54" s="75"/>
      <c r="H54" s="76"/>
      <c r="I54" s="79"/>
      <c r="J54" s="78"/>
      <c r="K54" s="76"/>
      <c r="L54" s="77"/>
      <c r="M54" s="75"/>
      <c r="N54" s="76"/>
      <c r="O54" s="79"/>
      <c r="P54" s="78"/>
      <c r="Q54" s="76"/>
      <c r="R54" s="77"/>
      <c r="S54" s="75"/>
      <c r="T54" s="76"/>
      <c r="U54" s="77"/>
    </row>
    <row r="55" spans="1:21" ht="15.9" thickBot="1" x14ac:dyDescent="0.45">
      <c r="A55" s="40" t="s">
        <v>119</v>
      </c>
      <c r="B55" s="86">
        <f>ROUNDUP(B47*1/3,0)</f>
        <v>14</v>
      </c>
      <c r="C55" s="64"/>
      <c r="D55" s="64"/>
      <c r="E55" s="61"/>
      <c r="F55" s="62"/>
      <c r="G55" s="64"/>
      <c r="H55" s="61"/>
      <c r="I55" s="63"/>
      <c r="J55" s="60"/>
      <c r="K55" s="61"/>
      <c r="L55" s="62"/>
      <c r="M55" s="64"/>
      <c r="N55" s="61"/>
      <c r="O55" s="63"/>
      <c r="P55" s="60"/>
      <c r="Q55" s="61"/>
      <c r="R55" s="62"/>
      <c r="S55" s="64"/>
      <c r="T55" s="61"/>
      <c r="U55" s="62"/>
    </row>
    <row r="56" spans="1:21" ht="15.45" x14ac:dyDescent="0.4">
      <c r="A56" s="40" t="s">
        <v>62</v>
      </c>
      <c r="B56" s="45">
        <f>COUNTIF(C5:C55,"E")</f>
        <v>2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</row>
    <row r="57" spans="1:21" ht="15.9" thickBot="1" x14ac:dyDescent="0.45">
      <c r="A57" s="41" t="s">
        <v>63</v>
      </c>
      <c r="B57" s="43">
        <f>COUNTIF(C5:C55,"U")</f>
        <v>1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1"/>
    </row>
    <row r="58" spans="1:21" ht="15.9" thickBot="1" x14ac:dyDescent="0.45">
      <c r="A58" s="4"/>
      <c r="B58" s="4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1"/>
    </row>
    <row r="59" spans="1:21" ht="15.9" thickBot="1" x14ac:dyDescent="0.45">
      <c r="A59" s="4"/>
      <c r="B59" s="4"/>
      <c r="C59" s="48">
        <f>COUNTIF(A5:A36,"*")</f>
        <v>32</v>
      </c>
      <c r="D59" s="48">
        <f>COUNTIF(D5:D55,"P")</f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9" thickBot="1" x14ac:dyDescent="0.45">
      <c r="A60" s="1"/>
      <c r="B60" s="4"/>
      <c r="C60" s="175"/>
      <c r="D60" s="175"/>
      <c r="E60" s="176"/>
      <c r="F60" s="228" t="s">
        <v>18</v>
      </c>
      <c r="G60" s="226"/>
      <c r="H60" s="227"/>
      <c r="I60" s="228" t="s">
        <v>22</v>
      </c>
      <c r="J60" s="226"/>
      <c r="K60" s="227"/>
      <c r="L60" s="228" t="s">
        <v>23</v>
      </c>
      <c r="M60" s="226"/>
      <c r="N60" s="227"/>
      <c r="O60" s="228" t="s">
        <v>24</v>
      </c>
      <c r="P60" s="226"/>
      <c r="Q60" s="227"/>
      <c r="R60" s="228" t="s">
        <v>25</v>
      </c>
      <c r="S60" s="226"/>
      <c r="T60" s="227"/>
      <c r="U60" s="1"/>
    </row>
    <row r="61" spans="1:21" ht="19.75" x14ac:dyDescent="0.4">
      <c r="C61" s="50">
        <f>COUNTIF(D5:D55,"P")</f>
        <v>0</v>
      </c>
      <c r="D61" s="50">
        <f>COUNTIF(E5:E55,"*")</f>
        <v>0</v>
      </c>
      <c r="E61" s="51">
        <f>COUNTIF(F5:F55,"*")</f>
        <v>0</v>
      </c>
      <c r="F61" s="217" t="s">
        <v>0</v>
      </c>
      <c r="G61" s="218"/>
      <c r="H61" s="26">
        <f>COUNTIF(G5:G55,"*")</f>
        <v>0</v>
      </c>
      <c r="I61" s="219" t="s">
        <v>0</v>
      </c>
      <c r="J61" s="218"/>
      <c r="K61" s="26">
        <f>COUNTIF(J5:J55,"*")</f>
        <v>0</v>
      </c>
      <c r="L61" s="219" t="s">
        <v>0</v>
      </c>
      <c r="M61" s="218"/>
      <c r="N61" s="26">
        <f>COUNTIF(M5:M55,"*")</f>
        <v>1</v>
      </c>
      <c r="O61" s="219" t="s">
        <v>0</v>
      </c>
      <c r="P61" s="218"/>
      <c r="Q61" s="26">
        <f>COUNTIF(P5:P55,"*")</f>
        <v>0</v>
      </c>
      <c r="R61" s="219" t="s">
        <v>0</v>
      </c>
      <c r="S61" s="218"/>
      <c r="T61" s="26">
        <f>COUNTIF(S5:S55,"*")</f>
        <v>0</v>
      </c>
      <c r="U61" s="1"/>
    </row>
    <row r="62" spans="1:21" ht="19.75" x14ac:dyDescent="0.4">
      <c r="C62" s="24">
        <f>ROUNDUP(B47*(1/2),0)</f>
        <v>21</v>
      </c>
      <c r="D62" s="24">
        <f t="shared" ref="D62:E62" si="0">ROUNDUP(D61*(1/3),0)</f>
        <v>0</v>
      </c>
      <c r="E62" s="38">
        <f t="shared" si="0"/>
        <v>0</v>
      </c>
      <c r="F62" s="220" t="s">
        <v>1</v>
      </c>
      <c r="G62" s="221"/>
      <c r="H62" s="27">
        <f>COUNTIF(H5:H55,"*")</f>
        <v>0</v>
      </c>
      <c r="I62" s="222" t="s">
        <v>1</v>
      </c>
      <c r="J62" s="221"/>
      <c r="K62" s="27">
        <f>COUNTIF(K5:K55,"*")</f>
        <v>0</v>
      </c>
      <c r="L62" s="222" t="s">
        <v>1</v>
      </c>
      <c r="M62" s="221"/>
      <c r="N62" s="27">
        <f>COUNTIF(N5:N55,"*")</f>
        <v>0</v>
      </c>
      <c r="O62" s="222" t="s">
        <v>1</v>
      </c>
      <c r="P62" s="221"/>
      <c r="Q62" s="27">
        <f>COUNTIF(Q5:Q55,"*")</f>
        <v>0</v>
      </c>
      <c r="R62" s="222" t="s">
        <v>1</v>
      </c>
      <c r="S62" s="221"/>
      <c r="T62" s="27">
        <f>COUNTIF(T5:T55,"*")</f>
        <v>0</v>
      </c>
      <c r="U62" s="1"/>
    </row>
    <row r="63" spans="1:21" ht="20.149999999999999" thickBot="1" x14ac:dyDescent="0.45">
      <c r="C63" s="24">
        <f>ROUNDDOWN(C61/2,0)+1</f>
        <v>1</v>
      </c>
      <c r="D63" s="24">
        <f>ROUNDDOWN(D61/2,0)+1</f>
        <v>1</v>
      </c>
      <c r="E63" s="38">
        <f t="shared" ref="E63" si="1">ROUNDDOWN(E61/2,0)+1</f>
        <v>1</v>
      </c>
      <c r="F63" s="212" t="s">
        <v>2</v>
      </c>
      <c r="G63" s="213"/>
      <c r="H63" s="28">
        <f>COUNTIF(I5:I55,"*")</f>
        <v>0</v>
      </c>
      <c r="I63" s="214" t="s">
        <v>2</v>
      </c>
      <c r="J63" s="213"/>
      <c r="K63" s="28">
        <f>COUNTIF(L5:L55,"*")</f>
        <v>0</v>
      </c>
      <c r="L63" s="214" t="s">
        <v>2</v>
      </c>
      <c r="M63" s="213"/>
      <c r="N63" s="28">
        <f>COUNTIF(O5:O55,"*")</f>
        <v>0</v>
      </c>
      <c r="O63" s="214" t="s">
        <v>2</v>
      </c>
      <c r="P63" s="213"/>
      <c r="Q63" s="28">
        <f>COUNTIF(R5:R55,"*")</f>
        <v>0</v>
      </c>
      <c r="R63" s="214" t="s">
        <v>2</v>
      </c>
      <c r="S63" s="213"/>
      <c r="T63" s="28">
        <f>COUNTIF(U5:U55,"*")</f>
        <v>0</v>
      </c>
      <c r="U63" s="1"/>
    </row>
    <row r="64" spans="1:21" ht="20.149999999999999" thickBot="1" x14ac:dyDescent="0.45">
      <c r="C64" s="36">
        <f t="shared" ref="C64:E64" si="2">ROUNDUP(C61*2/3,0)</f>
        <v>0</v>
      </c>
      <c r="D64" s="36">
        <f t="shared" si="2"/>
        <v>0</v>
      </c>
      <c r="E64" s="83">
        <f t="shared" si="2"/>
        <v>0</v>
      </c>
      <c r="F64" s="215" t="s">
        <v>19</v>
      </c>
      <c r="G64" s="216"/>
      <c r="H64" s="29" t="str">
        <f>IF(H61&gt;H62,"PASS","FAIL")</f>
        <v>FAIL</v>
      </c>
      <c r="I64" s="215" t="s">
        <v>19</v>
      </c>
      <c r="J64" s="216"/>
      <c r="K64" s="29" t="str">
        <f>IF(K61&gt;K62,"PASS","FAIL")</f>
        <v>FAIL</v>
      </c>
      <c r="L64" s="215" t="s">
        <v>19</v>
      </c>
      <c r="M64" s="216"/>
      <c r="N64" s="29" t="str">
        <f>IF(N61&gt;N62,"PASS","FAIL")</f>
        <v>PASS</v>
      </c>
      <c r="O64" s="215" t="s">
        <v>19</v>
      </c>
      <c r="P64" s="216"/>
      <c r="Q64" s="29" t="str">
        <f>IF(Q61&gt;Q62,"PASS","FAIL")</f>
        <v>FAIL</v>
      </c>
      <c r="R64" s="215" t="s">
        <v>19</v>
      </c>
      <c r="S64" s="216"/>
      <c r="T64" s="29" t="str">
        <f>IF(T61&gt;T62,"PASS","FAIL")</f>
        <v>FAIL</v>
      </c>
      <c r="U64" s="1"/>
    </row>
    <row r="65" spans="3:21" ht="20.149999999999999" thickBot="1" x14ac:dyDescent="0.45">
      <c r="C65" s="36">
        <f>ROUNDUP(C59*2/3,0)</f>
        <v>22</v>
      </c>
      <c r="D65" s="36">
        <f t="shared" ref="D65:E65" si="3">ROUNDUP(D59*2/3,0)</f>
        <v>0</v>
      </c>
      <c r="E65" s="83">
        <f t="shared" si="3"/>
        <v>0</v>
      </c>
      <c r="F65" s="223" t="s">
        <v>21</v>
      </c>
      <c r="G65" s="224"/>
      <c r="H65" s="225"/>
      <c r="I65" s="223" t="s">
        <v>21</v>
      </c>
      <c r="J65" s="224"/>
      <c r="K65" s="225"/>
      <c r="L65" s="223" t="s">
        <v>21</v>
      </c>
      <c r="M65" s="224"/>
      <c r="N65" s="225"/>
      <c r="O65" s="223" t="s">
        <v>21</v>
      </c>
      <c r="P65" s="224"/>
      <c r="Q65" s="225"/>
      <c r="R65" s="223" t="s">
        <v>21</v>
      </c>
      <c r="S65" s="224"/>
      <c r="T65" s="225"/>
      <c r="U65" s="1"/>
    </row>
    <row r="66" spans="3:21" ht="15.9" thickBot="1" x14ac:dyDescent="0.45">
      <c r="C66" s="172">
        <f t="shared" ref="C66:E67" si="4">ROUNDUP(C61*0.25,0)</f>
        <v>0</v>
      </c>
      <c r="D66" s="172">
        <f t="shared" si="4"/>
        <v>0</v>
      </c>
      <c r="E66" s="173">
        <f t="shared" si="4"/>
        <v>0</v>
      </c>
      <c r="F66" s="226" t="s">
        <v>20</v>
      </c>
      <c r="G66" s="226"/>
      <c r="H66" s="227"/>
      <c r="I66" s="228" t="s">
        <v>20</v>
      </c>
      <c r="J66" s="226"/>
      <c r="K66" s="227"/>
      <c r="L66" s="228" t="s">
        <v>20</v>
      </c>
      <c r="M66" s="226"/>
      <c r="N66" s="227"/>
      <c r="O66" s="228" t="s">
        <v>20</v>
      </c>
      <c r="P66" s="226"/>
      <c r="Q66" s="227"/>
      <c r="R66" s="228" t="s">
        <v>20</v>
      </c>
      <c r="S66" s="226"/>
      <c r="T66" s="227"/>
      <c r="U66" s="1"/>
    </row>
    <row r="67" spans="3:21" ht="15.45" x14ac:dyDescent="0.4">
      <c r="C67" s="86">
        <f t="shared" si="4"/>
        <v>6</v>
      </c>
      <c r="D67" s="86">
        <f t="shared" si="4"/>
        <v>0</v>
      </c>
      <c r="E67" s="87">
        <f t="shared" si="4"/>
        <v>0</v>
      </c>
      <c r="F67" s="217" t="s">
        <v>0</v>
      </c>
      <c r="G67" s="218"/>
      <c r="H67" s="26">
        <f>COUNTIF(G5:G55,"*")</f>
        <v>0</v>
      </c>
      <c r="I67" s="219" t="s">
        <v>0</v>
      </c>
      <c r="J67" s="218"/>
      <c r="K67" s="26">
        <f>COUNTIF(J5:J55,"*")</f>
        <v>0</v>
      </c>
      <c r="L67" s="219" t="s">
        <v>0</v>
      </c>
      <c r="M67" s="218"/>
      <c r="N67" s="26">
        <f>COUNTIF(M5:M55,"*")</f>
        <v>1</v>
      </c>
      <c r="O67" s="219" t="s">
        <v>0</v>
      </c>
      <c r="P67" s="218"/>
      <c r="Q67" s="26">
        <f>COUNTIF(P5:P55,"*")</f>
        <v>0</v>
      </c>
      <c r="R67" s="219" t="s">
        <v>0</v>
      </c>
      <c r="S67" s="218"/>
      <c r="T67" s="26">
        <f>COUNTIF(S5:S55,"*")</f>
        <v>0</v>
      </c>
      <c r="U67" s="1"/>
    </row>
    <row r="68" spans="3:21" ht="15.45" x14ac:dyDescent="0.4">
      <c r="C68" s="45">
        <f>COUNTIF(D5:D58,"E")</f>
        <v>0</v>
      </c>
      <c r="D68" s="45">
        <f>COUNTIF(E5:E58,"E")</f>
        <v>0</v>
      </c>
      <c r="E68" s="44">
        <f>COUNTIF(F5:F58,"E")</f>
        <v>0</v>
      </c>
      <c r="F68" s="220" t="s">
        <v>1</v>
      </c>
      <c r="G68" s="221"/>
      <c r="H68" s="27">
        <f>COUNTIF(H5:H55,"*")</f>
        <v>0</v>
      </c>
      <c r="I68" s="222" t="s">
        <v>1</v>
      </c>
      <c r="J68" s="221"/>
      <c r="K68" s="27">
        <f>COUNTIF(K5:K55,"*")</f>
        <v>0</v>
      </c>
      <c r="L68" s="222" t="s">
        <v>1</v>
      </c>
      <c r="M68" s="221"/>
      <c r="N68" s="27">
        <f>COUNTIF(N5:N55,"*")</f>
        <v>0</v>
      </c>
      <c r="O68" s="222" t="s">
        <v>1</v>
      </c>
      <c r="P68" s="221"/>
      <c r="Q68" s="27">
        <f>COUNTIF(Q5:Q55,"*")</f>
        <v>0</v>
      </c>
      <c r="R68" s="222" t="s">
        <v>1</v>
      </c>
      <c r="S68" s="221"/>
      <c r="T68" s="27">
        <f>COUNTIF(T5:T55,"*")</f>
        <v>0</v>
      </c>
      <c r="U68" s="1"/>
    </row>
    <row r="69" spans="3:21" ht="15.9" thickBot="1" x14ac:dyDescent="0.45">
      <c r="C69" s="43">
        <f>COUNTIF(D5:D59,"U")</f>
        <v>0</v>
      </c>
      <c r="D69" s="43">
        <f>COUNTIF(E5:E59,"U")</f>
        <v>0</v>
      </c>
      <c r="E69" s="42">
        <f>COUNTIF(F5:F59,"U")</f>
        <v>0</v>
      </c>
      <c r="F69" s="212" t="s">
        <v>2</v>
      </c>
      <c r="G69" s="213"/>
      <c r="H69" s="28">
        <f>COUNTIF(I5:I55,"*")</f>
        <v>0</v>
      </c>
      <c r="I69" s="214" t="s">
        <v>2</v>
      </c>
      <c r="J69" s="213"/>
      <c r="K69" s="28">
        <f>COUNTIF(L5:L55,"*")</f>
        <v>0</v>
      </c>
      <c r="L69" s="214" t="s">
        <v>2</v>
      </c>
      <c r="M69" s="213"/>
      <c r="N69" s="28">
        <f>COUNTIF(O5:O55,"*")</f>
        <v>0</v>
      </c>
      <c r="O69" s="214" t="s">
        <v>2</v>
      </c>
      <c r="P69" s="213"/>
      <c r="Q69" s="28">
        <f>COUNTIF(R5:R55,"*")</f>
        <v>0</v>
      </c>
      <c r="R69" s="214" t="s">
        <v>2</v>
      </c>
      <c r="S69" s="213"/>
      <c r="T69" s="28">
        <f>COUNTIF(U5:U55,"*")</f>
        <v>0</v>
      </c>
      <c r="U69" s="1"/>
    </row>
    <row r="70" spans="3:21" ht="15.9" thickBot="1" x14ac:dyDescent="0.45">
      <c r="C70" s="4"/>
      <c r="D70" s="4"/>
      <c r="E70" s="1"/>
      <c r="F70" s="215" t="s">
        <v>19</v>
      </c>
      <c r="G70" s="216"/>
      <c r="H70" s="29" t="str">
        <f>IF(H67&gt;=((H67+H68)*(2/3)),"PASS","FAIL")</f>
        <v>PASS</v>
      </c>
      <c r="I70" s="215" t="s">
        <v>19</v>
      </c>
      <c r="J70" s="216"/>
      <c r="K70" s="29" t="str">
        <f>IF(K67&gt;=((K67+K68)*(2/3)),"PASS","FAIL")</f>
        <v>PASS</v>
      </c>
      <c r="L70" s="215" t="s">
        <v>19</v>
      </c>
      <c r="M70" s="216"/>
      <c r="N70" s="29" t="str">
        <f>IF(N67&gt;=((N67+N68)*(2/3)),"PASS","FAIL")</f>
        <v>PASS</v>
      </c>
      <c r="O70" s="215" t="s">
        <v>19</v>
      </c>
      <c r="P70" s="216"/>
      <c r="Q70" s="29" t="str">
        <f>IF(Q67&gt;=((Q67+Q68)*(2/3)),"PASS","FAIL")</f>
        <v>PASS</v>
      </c>
      <c r="R70" s="215" t="s">
        <v>19</v>
      </c>
      <c r="S70" s="216"/>
      <c r="T70" s="29" t="str">
        <f>IF(T67&gt;=((T67+T68)*(2/3)),"PASS","FAIL")</f>
        <v>PASS</v>
      </c>
      <c r="U70" s="1"/>
    </row>
  </sheetData>
  <mergeCells count="64">
    <mergeCell ref="F69:G69"/>
    <mergeCell ref="I69:J69"/>
    <mergeCell ref="L69:M69"/>
    <mergeCell ref="O69:P69"/>
    <mergeCell ref="R69:S69"/>
    <mergeCell ref="F70:G70"/>
    <mergeCell ref="I70:J70"/>
    <mergeCell ref="L70:M70"/>
    <mergeCell ref="O70:P70"/>
    <mergeCell ref="R70:S70"/>
    <mergeCell ref="F67:G67"/>
    <mergeCell ref="I67:J67"/>
    <mergeCell ref="L67:M67"/>
    <mergeCell ref="O67:P67"/>
    <mergeCell ref="R67:S67"/>
    <mergeCell ref="F68:G68"/>
    <mergeCell ref="I68:J68"/>
    <mergeCell ref="L68:M68"/>
    <mergeCell ref="O68:P68"/>
    <mergeCell ref="R68:S68"/>
    <mergeCell ref="F65:H65"/>
    <mergeCell ref="I65:K65"/>
    <mergeCell ref="L65:N65"/>
    <mergeCell ref="O65:Q65"/>
    <mergeCell ref="R65:T65"/>
    <mergeCell ref="F66:H66"/>
    <mergeCell ref="I66:K66"/>
    <mergeCell ref="L66:N66"/>
    <mergeCell ref="O66:Q66"/>
    <mergeCell ref="R66:T66"/>
    <mergeCell ref="F63:G63"/>
    <mergeCell ref="I63:J63"/>
    <mergeCell ref="L63:M63"/>
    <mergeCell ref="O63:P63"/>
    <mergeCell ref="R63:S63"/>
    <mergeCell ref="F64:G64"/>
    <mergeCell ref="I64:J64"/>
    <mergeCell ref="L64:M64"/>
    <mergeCell ref="O64:P64"/>
    <mergeCell ref="R64:S64"/>
    <mergeCell ref="F61:G61"/>
    <mergeCell ref="I61:J61"/>
    <mergeCell ref="L61:M61"/>
    <mergeCell ref="O61:P61"/>
    <mergeCell ref="R61:S61"/>
    <mergeCell ref="F62:G62"/>
    <mergeCell ref="I62:J62"/>
    <mergeCell ref="L62:M62"/>
    <mergeCell ref="O62:P62"/>
    <mergeCell ref="R62:S62"/>
    <mergeCell ref="R60:T60"/>
    <mergeCell ref="B1:L1"/>
    <mergeCell ref="C2:F3"/>
    <mergeCell ref="G2:U2"/>
    <mergeCell ref="G3:I3"/>
    <mergeCell ref="J3:L3"/>
    <mergeCell ref="M3:O3"/>
    <mergeCell ref="P3:R3"/>
    <mergeCell ref="S3:U3"/>
    <mergeCell ref="A4:B4"/>
    <mergeCell ref="F60:H60"/>
    <mergeCell ref="I60:K60"/>
    <mergeCell ref="L60:N60"/>
    <mergeCell ref="O60:Q60"/>
  </mergeCells>
  <conditionalFormatting sqref="I5">
    <cfRule type="expression" dxfId="23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topLeftCell="A26" workbookViewId="0">
      <selection activeCell="C41" sqref="C41"/>
    </sheetView>
  </sheetViews>
  <sheetFormatPr defaultColWidth="11.07421875" defaultRowHeight="14.6" x14ac:dyDescent="0.4"/>
  <sheetData>
    <row r="1" spans="1:24" ht="22.75" thickBot="1" x14ac:dyDescent="0.55000000000000004">
      <c r="A1" s="1"/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1"/>
      <c r="N1" s="1"/>
      <c r="O1" s="1"/>
      <c r="P1" s="1"/>
      <c r="Q1" s="1"/>
      <c r="R1" s="1"/>
      <c r="S1" s="1"/>
      <c r="T1" s="1"/>
      <c r="U1" s="1"/>
    </row>
    <row r="2" spans="1:24" ht="15.9" thickBot="1" x14ac:dyDescent="0.45">
      <c r="A2" s="1"/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</row>
    <row r="3" spans="1:24" ht="15.9" thickBot="1" x14ac:dyDescent="0.45">
      <c r="A3" s="1"/>
      <c r="B3" s="2"/>
      <c r="C3" s="233"/>
      <c r="D3" s="234"/>
      <c r="E3" s="234"/>
      <c r="F3" s="235"/>
      <c r="G3" s="239" t="s">
        <v>255</v>
      </c>
      <c r="H3" s="239"/>
      <c r="I3" s="239"/>
      <c r="J3" s="239" t="s">
        <v>168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137" t="s">
        <v>245</v>
      </c>
      <c r="X3" s="138">
        <v>0.27430555555555552</v>
      </c>
    </row>
    <row r="4" spans="1:24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169" t="s">
        <v>0</v>
      </c>
      <c r="H4" s="170" t="s">
        <v>1</v>
      </c>
      <c r="I4" s="20" t="s">
        <v>2</v>
      </c>
      <c r="J4" s="169" t="s">
        <v>0</v>
      </c>
      <c r="K4" s="170" t="s">
        <v>1</v>
      </c>
      <c r="L4" s="20" t="s">
        <v>2</v>
      </c>
      <c r="M4" s="169" t="s">
        <v>0</v>
      </c>
      <c r="N4" s="170" t="s">
        <v>1</v>
      </c>
      <c r="O4" s="171" t="s">
        <v>2</v>
      </c>
      <c r="P4" s="21" t="s">
        <v>0</v>
      </c>
      <c r="Q4" s="170" t="s">
        <v>1</v>
      </c>
      <c r="R4" s="20" t="s">
        <v>2</v>
      </c>
      <c r="S4" s="169" t="s">
        <v>0</v>
      </c>
      <c r="T4" s="170" t="s">
        <v>1</v>
      </c>
      <c r="U4" s="171" t="s">
        <v>2</v>
      </c>
      <c r="W4" s="136" t="s">
        <v>246</v>
      </c>
      <c r="X4" s="138">
        <v>0.3215277777777778</v>
      </c>
    </row>
    <row r="5" spans="1:24" ht="15.45" x14ac:dyDescent="0.4">
      <c r="A5" s="71" t="s">
        <v>258</v>
      </c>
      <c r="B5" s="72" t="s">
        <v>257</v>
      </c>
      <c r="C5" s="68"/>
      <c r="D5" s="68"/>
      <c r="E5" s="57"/>
      <c r="F5" s="19"/>
      <c r="G5" s="17"/>
      <c r="H5" s="18"/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</row>
    <row r="6" spans="1:24" ht="15.45" x14ac:dyDescent="0.4">
      <c r="A6" s="71" t="s">
        <v>146</v>
      </c>
      <c r="B6" s="72" t="s">
        <v>147</v>
      </c>
      <c r="C6" s="69"/>
      <c r="D6" s="69"/>
      <c r="E6" s="6"/>
      <c r="F6" s="7"/>
      <c r="G6" s="8"/>
      <c r="H6" s="9"/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</row>
    <row r="7" spans="1:24" ht="15.45" x14ac:dyDescent="0.4">
      <c r="A7" s="71" t="s">
        <v>222</v>
      </c>
      <c r="B7" s="72" t="s">
        <v>223</v>
      </c>
      <c r="C7" s="69"/>
      <c r="D7" s="69"/>
      <c r="E7" s="6"/>
      <c r="F7" s="7"/>
      <c r="G7" s="8"/>
      <c r="H7" s="9"/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ht="15.45" x14ac:dyDescent="0.4">
      <c r="A8" s="71" t="s">
        <v>215</v>
      </c>
      <c r="B8" s="72" t="s">
        <v>216</v>
      </c>
      <c r="C8" s="10" t="s">
        <v>76</v>
      </c>
      <c r="D8" s="10"/>
      <c r="E8" s="9"/>
      <c r="F8" s="7"/>
      <c r="G8" s="8"/>
      <c r="H8" s="9"/>
      <c r="I8" s="16"/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ht="15.45" x14ac:dyDescent="0.4">
      <c r="A9" s="71" t="s">
        <v>235</v>
      </c>
      <c r="B9" s="72" t="s">
        <v>236</v>
      </c>
      <c r="C9" s="69"/>
      <c r="D9" s="69"/>
      <c r="E9" s="6"/>
      <c r="F9" s="7"/>
      <c r="G9" s="8"/>
      <c r="H9" s="9"/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4" ht="15.45" x14ac:dyDescent="0.4">
      <c r="A10" s="71" t="s">
        <v>178</v>
      </c>
      <c r="B10" s="72" t="s">
        <v>179</v>
      </c>
      <c r="C10" s="69"/>
      <c r="D10" s="69"/>
      <c r="E10" s="6"/>
      <c r="F10" s="7"/>
      <c r="G10" s="8"/>
      <c r="H10" s="9"/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ht="15.45" x14ac:dyDescent="0.4">
      <c r="A11" s="71" t="s">
        <v>155</v>
      </c>
      <c r="B11" s="72" t="s">
        <v>92</v>
      </c>
      <c r="C11" s="69"/>
      <c r="D11" s="69"/>
      <c r="E11" s="6"/>
      <c r="F11" s="7"/>
      <c r="G11" s="8"/>
      <c r="H11" s="9"/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ht="15.45" x14ac:dyDescent="0.4">
      <c r="A12" s="71" t="s">
        <v>212</v>
      </c>
      <c r="B12" s="72" t="s">
        <v>213</v>
      </c>
      <c r="C12" s="69"/>
      <c r="D12" s="69"/>
      <c r="E12" s="6"/>
      <c r="F12" s="7"/>
      <c r="G12" s="8"/>
      <c r="H12" s="9"/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ht="15.45" x14ac:dyDescent="0.4">
      <c r="A13" s="71" t="s">
        <v>234</v>
      </c>
      <c r="B13" s="72" t="s">
        <v>127</v>
      </c>
      <c r="C13" s="166"/>
      <c r="D13" s="69"/>
      <c r="E13" s="6"/>
      <c r="F13" s="7"/>
      <c r="G13" s="8"/>
      <c r="H13" s="9"/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ht="15.45" x14ac:dyDescent="0.4">
      <c r="A14" s="164" t="s">
        <v>247</v>
      </c>
      <c r="B14" s="165" t="s">
        <v>196</v>
      </c>
      <c r="C14" s="166"/>
      <c r="D14" s="69"/>
      <c r="E14" s="6"/>
      <c r="F14" s="7"/>
      <c r="G14" s="8"/>
      <c r="H14" s="9"/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ht="15.45" x14ac:dyDescent="0.4">
      <c r="A15" s="164" t="s">
        <v>210</v>
      </c>
      <c r="B15" s="165" t="s">
        <v>211</v>
      </c>
      <c r="C15" s="69"/>
      <c r="D15" s="69"/>
      <c r="E15" s="6"/>
      <c r="F15" s="7"/>
      <c r="G15" s="8"/>
      <c r="H15" s="9"/>
      <c r="I15" s="16"/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ht="15.45" x14ac:dyDescent="0.4">
      <c r="A16" s="71" t="s">
        <v>148</v>
      </c>
      <c r="B16" s="72" t="s">
        <v>149</v>
      </c>
      <c r="C16" s="69"/>
      <c r="D16" s="69"/>
      <c r="E16" s="6"/>
      <c r="F16" s="7"/>
      <c r="G16" s="8"/>
      <c r="H16" s="9"/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ht="13" customHeight="1" x14ac:dyDescent="0.4">
      <c r="A17" s="71" t="s">
        <v>111</v>
      </c>
      <c r="B17" s="72" t="s">
        <v>177</v>
      </c>
      <c r="C17" s="69"/>
      <c r="D17" s="69"/>
      <c r="E17" s="6"/>
      <c r="F17" s="7"/>
      <c r="G17" s="8"/>
      <c r="H17" s="9"/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ht="15.45" x14ac:dyDescent="0.4">
      <c r="A18" s="71" t="s">
        <v>86</v>
      </c>
      <c r="B18" s="72" t="s">
        <v>78</v>
      </c>
      <c r="C18" s="69"/>
      <c r="D18" s="69"/>
      <c r="E18" s="6"/>
      <c r="F18" s="7"/>
      <c r="G18" s="8"/>
      <c r="H18" s="9"/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ht="15.45" x14ac:dyDescent="0.4">
      <c r="A19" s="71" t="s">
        <v>237</v>
      </c>
      <c r="B19" s="72" t="s">
        <v>238</v>
      </c>
      <c r="C19" s="10"/>
      <c r="D19" s="10"/>
      <c r="E19" s="9"/>
      <c r="F19" s="7"/>
      <c r="G19" s="8"/>
      <c r="H19" s="9"/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ht="15.45" x14ac:dyDescent="0.4">
      <c r="A20" s="71" t="s">
        <v>241</v>
      </c>
      <c r="B20" s="72" t="s">
        <v>242</v>
      </c>
      <c r="C20" s="10"/>
      <c r="D20" s="10"/>
      <c r="E20" s="9"/>
      <c r="F20" s="7"/>
      <c r="G20" s="8"/>
      <c r="H20" s="9"/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ht="15.45" x14ac:dyDescent="0.4">
      <c r="A21" s="118" t="s">
        <v>188</v>
      </c>
      <c r="B21" s="119" t="s">
        <v>214</v>
      </c>
      <c r="C21" s="69"/>
      <c r="D21" s="69"/>
      <c r="E21" s="6"/>
      <c r="F21" s="7"/>
      <c r="G21" s="8"/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ht="15.45" x14ac:dyDescent="0.4">
      <c r="A22" s="118" t="s">
        <v>194</v>
      </c>
      <c r="B22" s="119" t="s">
        <v>195</v>
      </c>
      <c r="C22" s="69"/>
      <c r="D22" s="69"/>
      <c r="E22" s="6"/>
      <c r="F22" s="7"/>
      <c r="G22" s="8"/>
      <c r="H22" s="9"/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ht="15.45" x14ac:dyDescent="0.4">
      <c r="A23" s="71" t="s">
        <v>117</v>
      </c>
      <c r="B23" s="72" t="s">
        <v>118</v>
      </c>
      <c r="C23" s="69"/>
      <c r="D23" s="69"/>
      <c r="E23" s="6"/>
      <c r="F23" s="7"/>
      <c r="G23" s="8"/>
      <c r="H23" s="9"/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ht="15.45" x14ac:dyDescent="0.4">
      <c r="A24" s="71" t="s">
        <v>82</v>
      </c>
      <c r="B24" s="72" t="s">
        <v>225</v>
      </c>
      <c r="C24" s="10"/>
      <c r="D24" s="10"/>
      <c r="E24" s="9"/>
      <c r="F24" s="7"/>
      <c r="G24" s="8"/>
      <c r="H24" s="9"/>
      <c r="I24" s="16"/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ht="15.45" x14ac:dyDescent="0.4">
      <c r="A25" s="71" t="s">
        <v>208</v>
      </c>
      <c r="B25" s="72" t="s">
        <v>209</v>
      </c>
      <c r="C25" s="123"/>
      <c r="D25" s="10"/>
      <c r="E25" s="9"/>
      <c r="F25" s="7"/>
      <c r="G25" s="8"/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ht="15.45" x14ac:dyDescent="0.4">
      <c r="A26" s="71" t="s">
        <v>253</v>
      </c>
      <c r="B26" s="72" t="s">
        <v>80</v>
      </c>
      <c r="C26" s="69"/>
      <c r="D26" s="69"/>
      <c r="E26" s="6"/>
      <c r="F26" s="7"/>
      <c r="G26" s="8"/>
      <c r="H26" s="9"/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ht="15.45" x14ac:dyDescent="0.4">
      <c r="A27" s="71" t="s">
        <v>232</v>
      </c>
      <c r="B27" s="72" t="s">
        <v>233</v>
      </c>
      <c r="C27" s="69"/>
      <c r="D27" s="69"/>
      <c r="E27" s="6"/>
      <c r="F27" s="7"/>
      <c r="G27" s="8"/>
      <c r="H27" s="9"/>
      <c r="I27" s="16"/>
      <c r="J27" s="8"/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ht="15.45" x14ac:dyDescent="0.4">
      <c r="A28" s="71" t="s">
        <v>113</v>
      </c>
      <c r="B28" s="72" t="s">
        <v>114</v>
      </c>
      <c r="C28" s="69" t="s">
        <v>76</v>
      </c>
      <c r="D28" s="69"/>
      <c r="E28" s="6"/>
      <c r="F28" s="7"/>
      <c r="G28" s="8"/>
      <c r="H28" s="9"/>
      <c r="I28" s="16"/>
      <c r="J28" s="8"/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ht="15.45" x14ac:dyDescent="0.4">
      <c r="A29" s="118" t="s">
        <v>205</v>
      </c>
      <c r="B29" s="119" t="s">
        <v>196</v>
      </c>
      <c r="C29" s="123" t="s">
        <v>76</v>
      </c>
      <c r="D29" s="10"/>
      <c r="E29" s="9"/>
      <c r="F29" s="7"/>
      <c r="G29" s="8"/>
      <c r="H29" s="9"/>
      <c r="I29" s="16"/>
      <c r="J29" s="8"/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ht="15.45" x14ac:dyDescent="0.4">
      <c r="A30" s="71" t="s">
        <v>231</v>
      </c>
      <c r="B30" s="72" t="s">
        <v>218</v>
      </c>
      <c r="C30" s="69"/>
      <c r="D30" s="69"/>
      <c r="E30" s="6"/>
      <c r="F30" s="7"/>
      <c r="G30" s="8"/>
      <c r="H30" s="9"/>
      <c r="I30" s="16"/>
      <c r="J30" s="8"/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ht="15.45" x14ac:dyDescent="0.4">
      <c r="A31" s="71" t="s">
        <v>106</v>
      </c>
      <c r="B31" s="72" t="s">
        <v>250</v>
      </c>
      <c r="C31" s="10"/>
      <c r="D31" s="10"/>
      <c r="E31" s="9"/>
      <c r="F31" s="7"/>
      <c r="G31" s="8"/>
      <c r="H31" s="9"/>
      <c r="I31" s="16"/>
      <c r="J31" s="8"/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ht="15.45" x14ac:dyDescent="0.4">
      <c r="A32" s="118" t="s">
        <v>254</v>
      </c>
      <c r="B32" s="119" t="s">
        <v>200</v>
      </c>
      <c r="C32" s="75" t="s">
        <v>76</v>
      </c>
      <c r="D32" s="75"/>
      <c r="E32" s="76"/>
      <c r="F32" s="77"/>
      <c r="G32" s="75"/>
      <c r="H32" s="76"/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ht="15.45" x14ac:dyDescent="0.4">
      <c r="A33" s="71" t="s">
        <v>137</v>
      </c>
      <c r="B33" s="72" t="s">
        <v>138</v>
      </c>
      <c r="C33" s="75"/>
      <c r="D33" s="75"/>
      <c r="E33" s="76"/>
      <c r="F33" s="77"/>
      <c r="G33" s="75"/>
      <c r="H33" s="76"/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ht="15.45" x14ac:dyDescent="0.4">
      <c r="A34" s="71" t="s">
        <v>249</v>
      </c>
      <c r="B34" s="72" t="s">
        <v>248</v>
      </c>
      <c r="C34" s="75"/>
      <c r="D34" s="75"/>
      <c r="E34" s="76"/>
      <c r="F34" s="77"/>
      <c r="G34" s="75"/>
      <c r="H34" s="76"/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ht="15.45" x14ac:dyDescent="0.4">
      <c r="A35" s="71" t="s">
        <v>156</v>
      </c>
      <c r="B35" s="72" t="s">
        <v>84</v>
      </c>
      <c r="C35" s="75"/>
      <c r="D35" s="75"/>
      <c r="E35" s="76"/>
      <c r="F35" s="77"/>
      <c r="G35" s="75"/>
      <c r="H35" s="76"/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ht="15.45" x14ac:dyDescent="0.4">
      <c r="A36" s="71" t="s">
        <v>197</v>
      </c>
      <c r="B36" s="72" t="s">
        <v>198</v>
      </c>
      <c r="C36" s="75" t="s">
        <v>76</v>
      </c>
      <c r="D36" s="75"/>
      <c r="E36" s="76"/>
      <c r="F36" s="77"/>
      <c r="G36" s="75"/>
      <c r="H36" s="76"/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ht="15.45" x14ac:dyDescent="0.4">
      <c r="A37" s="53" t="s">
        <v>203</v>
      </c>
      <c r="B37" s="84" t="s">
        <v>204</v>
      </c>
      <c r="C37" s="75"/>
      <c r="D37" s="75"/>
      <c r="E37" s="76"/>
      <c r="F37" s="77"/>
      <c r="G37" s="75"/>
      <c r="H37" s="76"/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ht="15.45" x14ac:dyDescent="0.4">
      <c r="A38" s="70" t="s">
        <v>125</v>
      </c>
      <c r="B38" s="53" t="s">
        <v>98</v>
      </c>
      <c r="C38" s="75"/>
      <c r="D38" s="75"/>
      <c r="E38" s="76"/>
      <c r="F38" s="77"/>
      <c r="G38" s="75"/>
      <c r="H38" s="76"/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ht="15.45" x14ac:dyDescent="0.4">
      <c r="A39" s="70" t="s">
        <v>256</v>
      </c>
      <c r="B39" s="53" t="s">
        <v>223</v>
      </c>
      <c r="C39" s="75"/>
      <c r="D39" s="75"/>
      <c r="E39" s="76"/>
      <c r="F39" s="77"/>
      <c r="G39" s="75"/>
      <c r="H39" s="76"/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ht="15.45" x14ac:dyDescent="0.4">
      <c r="A40" s="53" t="s">
        <v>201</v>
      </c>
      <c r="B40" s="84" t="s">
        <v>202</v>
      </c>
      <c r="C40" s="75"/>
      <c r="D40" s="75"/>
      <c r="E40" s="76"/>
      <c r="F40" s="77"/>
      <c r="G40" s="75"/>
      <c r="H40" s="76"/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ht="15.45" x14ac:dyDescent="0.4">
      <c r="A41" s="70" t="s">
        <v>144</v>
      </c>
      <c r="B41" s="53" t="s">
        <v>145</v>
      </c>
      <c r="C41" s="75" t="s">
        <v>76</v>
      </c>
      <c r="D41" s="75"/>
      <c r="E41" s="76"/>
      <c r="F41" s="77"/>
      <c r="G41" s="75"/>
      <c r="H41" s="76"/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ht="15.45" x14ac:dyDescent="0.4">
      <c r="A42" s="70" t="s">
        <v>227</v>
      </c>
      <c r="B42" s="53" t="s">
        <v>228</v>
      </c>
      <c r="C42" s="75" t="s">
        <v>76</v>
      </c>
      <c r="D42" s="75"/>
      <c r="E42" s="76"/>
      <c r="F42" s="77"/>
      <c r="G42" s="75"/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ht="15.45" x14ac:dyDescent="0.4">
      <c r="A43" s="70" t="s">
        <v>229</v>
      </c>
      <c r="B43" s="53" t="s">
        <v>89</v>
      </c>
      <c r="C43" s="75"/>
      <c r="D43" s="75"/>
      <c r="E43" s="76"/>
      <c r="F43" s="77"/>
      <c r="G43" s="75"/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ht="15.45" x14ac:dyDescent="0.4">
      <c r="A44" s="53" t="s">
        <v>190</v>
      </c>
      <c r="B44" s="84" t="s">
        <v>191</v>
      </c>
      <c r="C44" s="122"/>
      <c r="D44" s="75"/>
      <c r="E44" s="76"/>
      <c r="F44" s="77"/>
      <c r="G44" s="75"/>
      <c r="H44" s="76"/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ht="15.45" x14ac:dyDescent="0.4">
      <c r="A45" s="70" t="s">
        <v>186</v>
      </c>
      <c r="B45" s="53" t="s">
        <v>187</v>
      </c>
      <c r="C45" s="75" t="s">
        <v>76</v>
      </c>
      <c r="D45" s="75"/>
      <c r="E45" s="76"/>
      <c r="F45" s="77"/>
      <c r="G45" s="75"/>
      <c r="H45" s="76"/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ht="15.9" thickBot="1" x14ac:dyDescent="0.45">
      <c r="A46" s="70" t="s">
        <v>221</v>
      </c>
      <c r="B46" s="53" t="s">
        <v>88</v>
      </c>
      <c r="C46" s="81"/>
      <c r="D46" s="81"/>
      <c r="E46" s="82"/>
      <c r="F46" s="77"/>
      <c r="G46" s="75"/>
      <c r="H46" s="76"/>
      <c r="I46" s="79"/>
      <c r="J46" s="78"/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ht="15.9" thickBot="1" x14ac:dyDescent="0.45">
      <c r="A47" s="47" t="s">
        <v>64</v>
      </c>
      <c r="B47" s="48">
        <f>COUNTIF(A5:A46,"*")</f>
        <v>42</v>
      </c>
      <c r="C47" s="75"/>
      <c r="D47" s="75"/>
      <c r="E47" s="76"/>
      <c r="F47" s="77"/>
      <c r="G47" s="75"/>
      <c r="H47" s="76"/>
      <c r="I47" s="79"/>
      <c r="J47" s="78"/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ht="15.9" thickBot="1" x14ac:dyDescent="0.45">
      <c r="A48" s="169" t="s">
        <v>17</v>
      </c>
      <c r="B48" s="170"/>
      <c r="C48" s="75"/>
      <c r="D48" s="75"/>
      <c r="E48" s="76"/>
      <c r="F48" s="77"/>
      <c r="G48" s="75"/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ht="19.75" x14ac:dyDescent="0.4">
      <c r="A49" s="49" t="s">
        <v>16</v>
      </c>
      <c r="B49" s="50">
        <f>COUNTIF(C5:C55,"P")</f>
        <v>0</v>
      </c>
      <c r="C49" s="75"/>
      <c r="D49" s="75"/>
      <c r="E49" s="76"/>
      <c r="F49" s="77"/>
      <c r="G49" s="75"/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ht="19.75" x14ac:dyDescent="0.4">
      <c r="A50" s="22" t="s">
        <v>13</v>
      </c>
      <c r="B50" s="24">
        <f>ROUNDUP(B47*(1/2),0)</f>
        <v>21</v>
      </c>
      <c r="C50" s="75"/>
      <c r="D50" s="75"/>
      <c r="E50" s="76"/>
      <c r="F50" s="77"/>
      <c r="G50" s="75"/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ht="19.75" x14ac:dyDescent="0.4">
      <c r="A51" s="22" t="s">
        <v>14</v>
      </c>
      <c r="B51" s="24">
        <f>ROUNDDOWN(B49/2,0)+1</f>
        <v>1</v>
      </c>
      <c r="C51" s="75"/>
      <c r="D51" s="75"/>
      <c r="E51" s="76"/>
      <c r="F51" s="77"/>
      <c r="G51" s="75"/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19.75" x14ac:dyDescent="0.4">
      <c r="A52" s="35" t="s">
        <v>15</v>
      </c>
      <c r="B52" s="36">
        <f>ROUNDUP(B49*2/3,0)</f>
        <v>0</v>
      </c>
      <c r="C52" s="122"/>
      <c r="D52" s="75"/>
      <c r="E52" s="76"/>
      <c r="F52" s="77"/>
      <c r="G52" s="75"/>
      <c r="H52" s="76"/>
      <c r="I52" s="79"/>
      <c r="J52" s="78"/>
      <c r="K52" s="76"/>
      <c r="L52" s="77"/>
      <c r="M52" s="75"/>
      <c r="N52" s="76"/>
      <c r="O52" s="79"/>
      <c r="P52" s="78"/>
      <c r="Q52" s="76"/>
      <c r="R52" s="77"/>
      <c r="S52" s="75"/>
      <c r="T52" s="76"/>
      <c r="U52" s="77"/>
    </row>
    <row r="53" spans="1:21" ht="20.149999999999999" thickBot="1" x14ac:dyDescent="0.45">
      <c r="A53" s="35" t="s">
        <v>67</v>
      </c>
      <c r="B53" s="36">
        <f>ROUNDUP(B47*2/3,0)</f>
        <v>28</v>
      </c>
      <c r="C53" s="75"/>
      <c r="D53" s="75"/>
      <c r="E53" s="76"/>
      <c r="F53" s="77"/>
      <c r="G53" s="75"/>
      <c r="H53" s="76"/>
      <c r="I53" s="79"/>
      <c r="J53" s="78"/>
      <c r="K53" s="76"/>
      <c r="L53" s="77"/>
      <c r="M53" s="75"/>
      <c r="N53" s="76"/>
      <c r="O53" s="79"/>
      <c r="P53" s="78"/>
      <c r="Q53" s="76"/>
      <c r="R53" s="77"/>
      <c r="S53" s="75"/>
      <c r="T53" s="76"/>
      <c r="U53" s="77"/>
    </row>
    <row r="54" spans="1:21" ht="15.45" x14ac:dyDescent="0.4">
      <c r="A54" s="37" t="s">
        <v>26</v>
      </c>
      <c r="B54" s="167">
        <f>ROUNDUP(B49*0.25,0)</f>
        <v>0</v>
      </c>
      <c r="C54" s="81"/>
      <c r="D54" s="81"/>
      <c r="E54" s="82"/>
      <c r="F54" s="77"/>
      <c r="G54" s="75"/>
      <c r="H54" s="76"/>
      <c r="I54" s="79"/>
      <c r="J54" s="78"/>
      <c r="K54" s="76"/>
      <c r="L54" s="77"/>
      <c r="M54" s="75"/>
      <c r="N54" s="76"/>
      <c r="O54" s="79"/>
      <c r="P54" s="78"/>
      <c r="Q54" s="76"/>
      <c r="R54" s="77"/>
      <c r="S54" s="75"/>
      <c r="T54" s="76"/>
      <c r="U54" s="77"/>
    </row>
    <row r="55" spans="1:21" ht="15.9" thickBot="1" x14ac:dyDescent="0.45">
      <c r="A55" s="40" t="s">
        <v>119</v>
      </c>
      <c r="B55" s="86">
        <f>ROUNDUP(B47*1/3,0)</f>
        <v>14</v>
      </c>
      <c r="C55" s="64"/>
      <c r="D55" s="64"/>
      <c r="E55" s="61"/>
      <c r="F55" s="62"/>
      <c r="G55" s="64"/>
      <c r="H55" s="61"/>
      <c r="I55" s="63"/>
      <c r="J55" s="60"/>
      <c r="K55" s="61"/>
      <c r="L55" s="62"/>
      <c r="M55" s="64"/>
      <c r="N55" s="61"/>
      <c r="O55" s="63"/>
      <c r="P55" s="60"/>
      <c r="Q55" s="61"/>
      <c r="R55" s="62"/>
      <c r="S55" s="64"/>
      <c r="T55" s="61"/>
      <c r="U55" s="62"/>
    </row>
    <row r="56" spans="1:21" ht="15.45" x14ac:dyDescent="0.4">
      <c r="A56" s="40" t="s">
        <v>62</v>
      </c>
      <c r="B56" s="45">
        <f>COUNTIF(C5:C55,"E")</f>
        <v>8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</row>
    <row r="57" spans="1:21" ht="15.9" thickBot="1" x14ac:dyDescent="0.45">
      <c r="A57" s="41" t="s">
        <v>63</v>
      </c>
      <c r="B57" s="43">
        <f>COUNTIF(C5:C55,"U")</f>
        <v>0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1"/>
    </row>
    <row r="58" spans="1:21" ht="15.9" thickBot="1" x14ac:dyDescent="0.45">
      <c r="A58" s="4"/>
      <c r="B58" s="4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1"/>
    </row>
    <row r="59" spans="1:21" ht="15.9" thickBot="1" x14ac:dyDescent="0.45">
      <c r="A59" s="4"/>
      <c r="B59" s="4"/>
      <c r="C59" s="48">
        <f>COUNTIF(A5:A36,"*")</f>
        <v>32</v>
      </c>
      <c r="D59" s="48">
        <f>COUNTIF(D5:D55,"P")</f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9" thickBot="1" x14ac:dyDescent="0.45">
      <c r="A60" s="1"/>
      <c r="B60" s="4"/>
      <c r="C60" s="170"/>
      <c r="D60" s="170"/>
      <c r="E60" s="171"/>
      <c r="F60" s="228" t="s">
        <v>18</v>
      </c>
      <c r="G60" s="226"/>
      <c r="H60" s="227"/>
      <c r="I60" s="228" t="s">
        <v>22</v>
      </c>
      <c r="J60" s="226"/>
      <c r="K60" s="227"/>
      <c r="L60" s="228" t="s">
        <v>23</v>
      </c>
      <c r="M60" s="226"/>
      <c r="N60" s="227"/>
      <c r="O60" s="228" t="s">
        <v>24</v>
      </c>
      <c r="P60" s="226"/>
      <c r="Q60" s="227"/>
      <c r="R60" s="228" t="s">
        <v>25</v>
      </c>
      <c r="S60" s="226"/>
      <c r="T60" s="227"/>
      <c r="U60" s="1"/>
    </row>
    <row r="61" spans="1:21" ht="19.75" x14ac:dyDescent="0.4">
      <c r="C61" s="50">
        <f>COUNTIF(D5:D55,"P")</f>
        <v>0</v>
      </c>
      <c r="D61" s="50">
        <f>COUNTIF(E5:E55,"*")</f>
        <v>0</v>
      </c>
      <c r="E61" s="51">
        <f>COUNTIF(F5:F55,"*")</f>
        <v>0</v>
      </c>
      <c r="F61" s="217" t="s">
        <v>0</v>
      </c>
      <c r="G61" s="218"/>
      <c r="H61" s="26">
        <f>COUNTIF(G5:G55,"*")</f>
        <v>0</v>
      </c>
      <c r="I61" s="219" t="s">
        <v>0</v>
      </c>
      <c r="J61" s="218"/>
      <c r="K61" s="26">
        <f>COUNTIF(J5:J55,"*")</f>
        <v>0</v>
      </c>
      <c r="L61" s="219" t="s">
        <v>0</v>
      </c>
      <c r="M61" s="218"/>
      <c r="N61" s="26">
        <f>COUNTIF(M5:M55,"*")</f>
        <v>1</v>
      </c>
      <c r="O61" s="219" t="s">
        <v>0</v>
      </c>
      <c r="P61" s="218"/>
      <c r="Q61" s="26">
        <f>COUNTIF(P5:P55,"*")</f>
        <v>0</v>
      </c>
      <c r="R61" s="219" t="s">
        <v>0</v>
      </c>
      <c r="S61" s="218"/>
      <c r="T61" s="26">
        <f>COUNTIF(S5:S55,"*")</f>
        <v>0</v>
      </c>
      <c r="U61" s="1"/>
    </row>
    <row r="62" spans="1:21" ht="19.75" x14ac:dyDescent="0.4">
      <c r="C62" s="24">
        <f>ROUNDUP(B47*(1/2),0)</f>
        <v>21</v>
      </c>
      <c r="D62" s="24">
        <f t="shared" ref="D62:E62" si="0">ROUNDUP(D61*(1/3),0)</f>
        <v>0</v>
      </c>
      <c r="E62" s="38">
        <f t="shared" si="0"/>
        <v>0</v>
      </c>
      <c r="F62" s="220" t="s">
        <v>1</v>
      </c>
      <c r="G62" s="221"/>
      <c r="H62" s="27">
        <f>COUNTIF(H5:H55,"*")</f>
        <v>0</v>
      </c>
      <c r="I62" s="222" t="s">
        <v>1</v>
      </c>
      <c r="J62" s="221"/>
      <c r="K62" s="27">
        <f>COUNTIF(K5:K55,"*")</f>
        <v>0</v>
      </c>
      <c r="L62" s="222" t="s">
        <v>1</v>
      </c>
      <c r="M62" s="221"/>
      <c r="N62" s="27">
        <f>COUNTIF(N5:N55,"*")</f>
        <v>0</v>
      </c>
      <c r="O62" s="222" t="s">
        <v>1</v>
      </c>
      <c r="P62" s="221"/>
      <c r="Q62" s="27">
        <f>COUNTIF(Q5:Q55,"*")</f>
        <v>0</v>
      </c>
      <c r="R62" s="222" t="s">
        <v>1</v>
      </c>
      <c r="S62" s="221"/>
      <c r="T62" s="27">
        <f>COUNTIF(T5:T55,"*")</f>
        <v>0</v>
      </c>
      <c r="U62" s="1"/>
    </row>
    <row r="63" spans="1:21" ht="20.149999999999999" thickBot="1" x14ac:dyDescent="0.45">
      <c r="C63" s="24">
        <f>ROUNDDOWN(C61/2,0)+1</f>
        <v>1</v>
      </c>
      <c r="D63" s="24">
        <f>ROUNDDOWN(D61/2,0)+1</f>
        <v>1</v>
      </c>
      <c r="E63" s="38">
        <f t="shared" ref="E63" si="1">ROUNDDOWN(E61/2,0)+1</f>
        <v>1</v>
      </c>
      <c r="F63" s="212" t="s">
        <v>2</v>
      </c>
      <c r="G63" s="213"/>
      <c r="H63" s="28">
        <f>COUNTIF(I5:I55,"*")</f>
        <v>0</v>
      </c>
      <c r="I63" s="214" t="s">
        <v>2</v>
      </c>
      <c r="J63" s="213"/>
      <c r="K63" s="28">
        <f>COUNTIF(L5:L55,"*")</f>
        <v>0</v>
      </c>
      <c r="L63" s="214" t="s">
        <v>2</v>
      </c>
      <c r="M63" s="213"/>
      <c r="N63" s="28">
        <f>COUNTIF(O5:O55,"*")</f>
        <v>0</v>
      </c>
      <c r="O63" s="214" t="s">
        <v>2</v>
      </c>
      <c r="P63" s="213"/>
      <c r="Q63" s="28">
        <f>COUNTIF(R5:R55,"*")</f>
        <v>0</v>
      </c>
      <c r="R63" s="214" t="s">
        <v>2</v>
      </c>
      <c r="S63" s="213"/>
      <c r="T63" s="28">
        <f>COUNTIF(U5:U55,"*")</f>
        <v>0</v>
      </c>
      <c r="U63" s="1"/>
    </row>
    <row r="64" spans="1:21" ht="20.149999999999999" thickBot="1" x14ac:dyDescent="0.45">
      <c r="C64" s="36">
        <f t="shared" ref="C64:E64" si="2">ROUNDUP(C61*2/3,0)</f>
        <v>0</v>
      </c>
      <c r="D64" s="36">
        <f t="shared" si="2"/>
        <v>0</v>
      </c>
      <c r="E64" s="83">
        <f t="shared" si="2"/>
        <v>0</v>
      </c>
      <c r="F64" s="215" t="s">
        <v>19</v>
      </c>
      <c r="G64" s="216"/>
      <c r="H64" s="29" t="str">
        <f>IF(H61&gt;H62,"PASS","FAIL")</f>
        <v>FAIL</v>
      </c>
      <c r="I64" s="215" t="s">
        <v>19</v>
      </c>
      <c r="J64" s="216"/>
      <c r="K64" s="29" t="str">
        <f>IF(K61&gt;K62,"PASS","FAIL")</f>
        <v>FAIL</v>
      </c>
      <c r="L64" s="215" t="s">
        <v>19</v>
      </c>
      <c r="M64" s="216"/>
      <c r="N64" s="29" t="str">
        <f>IF(N61&gt;N62,"PASS","FAIL")</f>
        <v>PASS</v>
      </c>
      <c r="O64" s="215" t="s">
        <v>19</v>
      </c>
      <c r="P64" s="216"/>
      <c r="Q64" s="29" t="str">
        <f>IF(Q61&gt;Q62,"PASS","FAIL")</f>
        <v>FAIL</v>
      </c>
      <c r="R64" s="215" t="s">
        <v>19</v>
      </c>
      <c r="S64" s="216"/>
      <c r="T64" s="29" t="str">
        <f>IF(T61&gt;T62,"PASS","FAIL")</f>
        <v>FAIL</v>
      </c>
      <c r="U64" s="1"/>
    </row>
    <row r="65" spans="3:21" ht="20.149999999999999" thickBot="1" x14ac:dyDescent="0.45">
      <c r="C65" s="36">
        <f>ROUNDUP(C59*2/3,0)</f>
        <v>22</v>
      </c>
      <c r="D65" s="36">
        <f t="shared" ref="D65:E65" si="3">ROUNDUP(D59*2/3,0)</f>
        <v>0</v>
      </c>
      <c r="E65" s="83">
        <f t="shared" si="3"/>
        <v>0</v>
      </c>
      <c r="F65" s="223" t="s">
        <v>21</v>
      </c>
      <c r="G65" s="224"/>
      <c r="H65" s="225"/>
      <c r="I65" s="223" t="s">
        <v>21</v>
      </c>
      <c r="J65" s="224"/>
      <c r="K65" s="225"/>
      <c r="L65" s="223" t="s">
        <v>21</v>
      </c>
      <c r="M65" s="224"/>
      <c r="N65" s="225"/>
      <c r="O65" s="223" t="s">
        <v>21</v>
      </c>
      <c r="P65" s="224"/>
      <c r="Q65" s="225"/>
      <c r="R65" s="223" t="s">
        <v>21</v>
      </c>
      <c r="S65" s="224"/>
      <c r="T65" s="225"/>
      <c r="U65" s="1"/>
    </row>
    <row r="66" spans="3:21" ht="15.9" thickBot="1" x14ac:dyDescent="0.45">
      <c r="C66" s="167">
        <f t="shared" ref="C66:E67" si="4">ROUNDUP(C61*0.25,0)</f>
        <v>0</v>
      </c>
      <c r="D66" s="167">
        <f t="shared" si="4"/>
        <v>0</v>
      </c>
      <c r="E66" s="168">
        <f t="shared" si="4"/>
        <v>0</v>
      </c>
      <c r="F66" s="226" t="s">
        <v>20</v>
      </c>
      <c r="G66" s="226"/>
      <c r="H66" s="227"/>
      <c r="I66" s="228" t="s">
        <v>20</v>
      </c>
      <c r="J66" s="226"/>
      <c r="K66" s="227"/>
      <c r="L66" s="228" t="s">
        <v>20</v>
      </c>
      <c r="M66" s="226"/>
      <c r="N66" s="227"/>
      <c r="O66" s="228" t="s">
        <v>20</v>
      </c>
      <c r="P66" s="226"/>
      <c r="Q66" s="227"/>
      <c r="R66" s="228" t="s">
        <v>20</v>
      </c>
      <c r="S66" s="226"/>
      <c r="T66" s="227"/>
      <c r="U66" s="1"/>
    </row>
    <row r="67" spans="3:21" ht="15.45" x14ac:dyDescent="0.4">
      <c r="C67" s="86">
        <f t="shared" si="4"/>
        <v>6</v>
      </c>
      <c r="D67" s="86">
        <f t="shared" si="4"/>
        <v>0</v>
      </c>
      <c r="E67" s="87">
        <f t="shared" si="4"/>
        <v>0</v>
      </c>
      <c r="F67" s="217" t="s">
        <v>0</v>
      </c>
      <c r="G67" s="218"/>
      <c r="H67" s="26">
        <f>COUNTIF(G5:G55,"*")</f>
        <v>0</v>
      </c>
      <c r="I67" s="219" t="s">
        <v>0</v>
      </c>
      <c r="J67" s="218"/>
      <c r="K67" s="26">
        <f>COUNTIF(J5:J55,"*")</f>
        <v>0</v>
      </c>
      <c r="L67" s="219" t="s">
        <v>0</v>
      </c>
      <c r="M67" s="218"/>
      <c r="N67" s="26">
        <f>COUNTIF(M5:M55,"*")</f>
        <v>1</v>
      </c>
      <c r="O67" s="219" t="s">
        <v>0</v>
      </c>
      <c r="P67" s="218"/>
      <c r="Q67" s="26">
        <f>COUNTIF(P5:P55,"*")</f>
        <v>0</v>
      </c>
      <c r="R67" s="219" t="s">
        <v>0</v>
      </c>
      <c r="S67" s="218"/>
      <c r="T67" s="26">
        <f>COUNTIF(S5:S55,"*")</f>
        <v>0</v>
      </c>
      <c r="U67" s="1"/>
    </row>
    <row r="68" spans="3:21" ht="15.45" x14ac:dyDescent="0.4">
      <c r="C68" s="45">
        <f>COUNTIF(D5:D58,"E")</f>
        <v>0</v>
      </c>
      <c r="D68" s="45">
        <f>COUNTIF(E5:E58,"E")</f>
        <v>0</v>
      </c>
      <c r="E68" s="44">
        <f>COUNTIF(F5:F58,"E")</f>
        <v>0</v>
      </c>
      <c r="F68" s="220" t="s">
        <v>1</v>
      </c>
      <c r="G68" s="221"/>
      <c r="H68" s="27">
        <f>COUNTIF(H5:H55,"*")</f>
        <v>0</v>
      </c>
      <c r="I68" s="222" t="s">
        <v>1</v>
      </c>
      <c r="J68" s="221"/>
      <c r="K68" s="27">
        <f>COUNTIF(K5:K55,"*")</f>
        <v>0</v>
      </c>
      <c r="L68" s="222" t="s">
        <v>1</v>
      </c>
      <c r="M68" s="221"/>
      <c r="N68" s="27">
        <f>COUNTIF(N5:N55,"*")</f>
        <v>0</v>
      </c>
      <c r="O68" s="222" t="s">
        <v>1</v>
      </c>
      <c r="P68" s="221"/>
      <c r="Q68" s="27">
        <f>COUNTIF(Q5:Q55,"*")</f>
        <v>0</v>
      </c>
      <c r="R68" s="222" t="s">
        <v>1</v>
      </c>
      <c r="S68" s="221"/>
      <c r="T68" s="27">
        <f>COUNTIF(T5:T55,"*")</f>
        <v>0</v>
      </c>
      <c r="U68" s="1"/>
    </row>
    <row r="69" spans="3:21" ht="15.9" thickBot="1" x14ac:dyDescent="0.45">
      <c r="C69" s="43">
        <f>COUNTIF(D5:D59,"U")</f>
        <v>0</v>
      </c>
      <c r="D69" s="43">
        <f>COUNTIF(E5:E59,"U")</f>
        <v>0</v>
      </c>
      <c r="E69" s="42">
        <f>COUNTIF(F5:F59,"U")</f>
        <v>0</v>
      </c>
      <c r="F69" s="212" t="s">
        <v>2</v>
      </c>
      <c r="G69" s="213"/>
      <c r="H69" s="28">
        <f>COUNTIF(I5:I55,"*")</f>
        <v>0</v>
      </c>
      <c r="I69" s="214" t="s">
        <v>2</v>
      </c>
      <c r="J69" s="213"/>
      <c r="K69" s="28">
        <f>COUNTIF(L5:L55,"*")</f>
        <v>0</v>
      </c>
      <c r="L69" s="214" t="s">
        <v>2</v>
      </c>
      <c r="M69" s="213"/>
      <c r="N69" s="28">
        <f>COUNTIF(O5:O55,"*")</f>
        <v>0</v>
      </c>
      <c r="O69" s="214" t="s">
        <v>2</v>
      </c>
      <c r="P69" s="213"/>
      <c r="Q69" s="28">
        <f>COUNTIF(R5:R55,"*")</f>
        <v>0</v>
      </c>
      <c r="R69" s="214" t="s">
        <v>2</v>
      </c>
      <c r="S69" s="213"/>
      <c r="T69" s="28">
        <f>COUNTIF(U5:U55,"*")</f>
        <v>0</v>
      </c>
      <c r="U69" s="1"/>
    </row>
    <row r="70" spans="3:21" ht="15.9" thickBot="1" x14ac:dyDescent="0.45">
      <c r="C70" s="4"/>
      <c r="D70" s="4"/>
      <c r="E70" s="1"/>
      <c r="F70" s="215" t="s">
        <v>19</v>
      </c>
      <c r="G70" s="216"/>
      <c r="H70" s="29" t="str">
        <f>IF(H67&gt;=((H67+H68)*(2/3)),"PASS","FAIL")</f>
        <v>PASS</v>
      </c>
      <c r="I70" s="215" t="s">
        <v>19</v>
      </c>
      <c r="J70" s="216"/>
      <c r="K70" s="29" t="str">
        <f>IF(K67&gt;=((K67+K68)*(2/3)),"PASS","FAIL")</f>
        <v>PASS</v>
      </c>
      <c r="L70" s="215" t="s">
        <v>19</v>
      </c>
      <c r="M70" s="216"/>
      <c r="N70" s="29" t="str">
        <f>IF(N67&gt;=((N67+N68)*(2/3)),"PASS","FAIL")</f>
        <v>PASS</v>
      </c>
      <c r="O70" s="215" t="s">
        <v>19</v>
      </c>
      <c r="P70" s="216"/>
      <c r="Q70" s="29" t="str">
        <f>IF(Q67&gt;=((Q67+Q68)*(2/3)),"PASS","FAIL")</f>
        <v>PASS</v>
      </c>
      <c r="R70" s="215" t="s">
        <v>19</v>
      </c>
      <c r="S70" s="216"/>
      <c r="T70" s="29" t="str">
        <f>IF(T67&gt;=((T67+T68)*(2/3)),"PASS","FAIL")</f>
        <v>PASS</v>
      </c>
      <c r="U70" s="1"/>
    </row>
  </sheetData>
  <sortState ref="A5:B47">
    <sortCondition ref="A5:A47"/>
  </sortState>
  <mergeCells count="64">
    <mergeCell ref="R60:T60"/>
    <mergeCell ref="B1:L1"/>
    <mergeCell ref="C2:F3"/>
    <mergeCell ref="G2:U2"/>
    <mergeCell ref="G3:I3"/>
    <mergeCell ref="J3:L3"/>
    <mergeCell ref="M3:O3"/>
    <mergeCell ref="P3:R3"/>
    <mergeCell ref="S3:U3"/>
    <mergeCell ref="A4:B4"/>
    <mergeCell ref="F60:H60"/>
    <mergeCell ref="I60:K60"/>
    <mergeCell ref="L60:N60"/>
    <mergeCell ref="O60:Q60"/>
    <mergeCell ref="F62:G62"/>
    <mergeCell ref="I62:J62"/>
    <mergeCell ref="L62:M62"/>
    <mergeCell ref="O62:P62"/>
    <mergeCell ref="R62:S62"/>
    <mergeCell ref="F61:G61"/>
    <mergeCell ref="I61:J61"/>
    <mergeCell ref="L61:M61"/>
    <mergeCell ref="O61:P61"/>
    <mergeCell ref="R61:S61"/>
    <mergeCell ref="F64:G64"/>
    <mergeCell ref="I64:J64"/>
    <mergeCell ref="L64:M64"/>
    <mergeCell ref="O64:P64"/>
    <mergeCell ref="R64:S64"/>
    <mergeCell ref="F63:G63"/>
    <mergeCell ref="I63:J63"/>
    <mergeCell ref="L63:M63"/>
    <mergeCell ref="O63:P63"/>
    <mergeCell ref="R63:S63"/>
    <mergeCell ref="F66:H66"/>
    <mergeCell ref="I66:K66"/>
    <mergeCell ref="L66:N66"/>
    <mergeCell ref="O66:Q66"/>
    <mergeCell ref="R66:T66"/>
    <mergeCell ref="F65:H65"/>
    <mergeCell ref="I65:K65"/>
    <mergeCell ref="L65:N65"/>
    <mergeCell ref="O65:Q65"/>
    <mergeCell ref="R65:T65"/>
    <mergeCell ref="F68:G68"/>
    <mergeCell ref="I68:J68"/>
    <mergeCell ref="L68:M68"/>
    <mergeCell ref="O68:P68"/>
    <mergeCell ref="R68:S68"/>
    <mergeCell ref="F67:G67"/>
    <mergeCell ref="I67:J67"/>
    <mergeCell ref="L67:M67"/>
    <mergeCell ref="O67:P67"/>
    <mergeCell ref="R67:S67"/>
    <mergeCell ref="F70:G70"/>
    <mergeCell ref="I70:J70"/>
    <mergeCell ref="L70:M70"/>
    <mergeCell ref="O70:P70"/>
    <mergeCell ref="R70:S70"/>
    <mergeCell ref="F69:G69"/>
    <mergeCell ref="I69:J69"/>
    <mergeCell ref="L69:M69"/>
    <mergeCell ref="O69:P69"/>
    <mergeCell ref="R69:S69"/>
  </mergeCells>
  <conditionalFormatting sqref="I5">
    <cfRule type="expression" dxfId="22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topLeftCell="A2" workbookViewId="0">
      <selection activeCell="C8" sqref="C8"/>
    </sheetView>
  </sheetViews>
  <sheetFormatPr defaultColWidth="11.07421875" defaultRowHeight="14.6" x14ac:dyDescent="0.4"/>
  <sheetData>
    <row r="1" spans="1:24" ht="22.75" thickBot="1" x14ac:dyDescent="0.55000000000000004">
      <c r="A1" s="1"/>
      <c r="B1" s="229" t="s">
        <v>165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1"/>
      <c r="N1" s="1"/>
      <c r="O1" s="1"/>
      <c r="P1" s="1"/>
      <c r="Q1" s="1"/>
      <c r="R1" s="1"/>
      <c r="S1" s="1"/>
      <c r="T1" s="1"/>
      <c r="U1" s="1"/>
    </row>
    <row r="2" spans="1:24" ht="15.9" thickBot="1" x14ac:dyDescent="0.45">
      <c r="A2" s="1"/>
      <c r="B2" s="2"/>
      <c r="C2" s="230" t="s">
        <v>68</v>
      </c>
      <c r="D2" s="231"/>
      <c r="E2" s="231"/>
      <c r="F2" s="232"/>
      <c r="G2" s="236" t="s">
        <v>7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</row>
    <row r="3" spans="1:24" ht="15.9" thickBot="1" x14ac:dyDescent="0.45">
      <c r="A3" s="1"/>
      <c r="B3" s="2"/>
      <c r="C3" s="233"/>
      <c r="D3" s="234"/>
      <c r="E3" s="234"/>
      <c r="F3" s="235"/>
      <c r="G3" s="239" t="s">
        <v>255</v>
      </c>
      <c r="H3" s="239"/>
      <c r="I3" s="239"/>
      <c r="J3" s="239" t="s">
        <v>168</v>
      </c>
      <c r="K3" s="239"/>
      <c r="L3" s="239"/>
      <c r="M3" s="239" t="s">
        <v>169</v>
      </c>
      <c r="N3" s="239"/>
      <c r="O3" s="239"/>
      <c r="P3" s="239" t="s">
        <v>11</v>
      </c>
      <c r="Q3" s="239"/>
      <c r="R3" s="239"/>
      <c r="S3" s="239" t="s">
        <v>12</v>
      </c>
      <c r="T3" s="239"/>
      <c r="U3" s="239"/>
      <c r="W3" s="137" t="s">
        <v>245</v>
      </c>
      <c r="X3" s="138">
        <v>0.27430555555555552</v>
      </c>
    </row>
    <row r="4" spans="1:24" ht="20.149999999999999" thickBot="1" x14ac:dyDescent="0.5">
      <c r="A4" s="240" t="s">
        <v>66</v>
      </c>
      <c r="B4" s="241"/>
      <c r="C4" s="67" t="s">
        <v>3</v>
      </c>
      <c r="D4" s="14" t="s">
        <v>4</v>
      </c>
      <c r="E4" s="14" t="s">
        <v>6</v>
      </c>
      <c r="F4" s="15" t="s">
        <v>5</v>
      </c>
      <c r="G4" s="161" t="s">
        <v>0</v>
      </c>
      <c r="H4" s="162" t="s">
        <v>1</v>
      </c>
      <c r="I4" s="20" t="s">
        <v>2</v>
      </c>
      <c r="J4" s="161" t="s">
        <v>0</v>
      </c>
      <c r="K4" s="162" t="s">
        <v>1</v>
      </c>
      <c r="L4" s="20" t="s">
        <v>2</v>
      </c>
      <c r="M4" s="161" t="s">
        <v>0</v>
      </c>
      <c r="N4" s="162" t="s">
        <v>1</v>
      </c>
      <c r="O4" s="163" t="s">
        <v>2</v>
      </c>
      <c r="P4" s="21" t="s">
        <v>0</v>
      </c>
      <c r="Q4" s="162" t="s">
        <v>1</v>
      </c>
      <c r="R4" s="20" t="s">
        <v>2</v>
      </c>
      <c r="S4" s="161" t="s">
        <v>0</v>
      </c>
      <c r="T4" s="162" t="s">
        <v>1</v>
      </c>
      <c r="U4" s="163" t="s">
        <v>2</v>
      </c>
      <c r="W4" s="136" t="s">
        <v>246</v>
      </c>
      <c r="X4" s="138">
        <v>0.3215277777777778</v>
      </c>
    </row>
    <row r="5" spans="1:24" ht="15.45" x14ac:dyDescent="0.4">
      <c r="A5" s="71" t="s">
        <v>146</v>
      </c>
      <c r="B5" s="72" t="s">
        <v>147</v>
      </c>
      <c r="C5" s="68" t="s">
        <v>76</v>
      </c>
      <c r="D5" s="68"/>
      <c r="E5" s="57"/>
      <c r="F5" s="19"/>
      <c r="G5" s="17"/>
      <c r="H5" s="18"/>
      <c r="I5" s="58"/>
      <c r="J5" s="17"/>
      <c r="K5" s="18"/>
      <c r="L5" s="19"/>
      <c r="M5" s="59"/>
      <c r="N5" s="18"/>
      <c r="O5" s="58"/>
      <c r="P5" s="17"/>
      <c r="Q5" s="18"/>
      <c r="R5" s="19"/>
      <c r="S5" s="59"/>
      <c r="T5" s="18"/>
      <c r="U5" s="19"/>
    </row>
    <row r="6" spans="1:24" ht="15.45" x14ac:dyDescent="0.4">
      <c r="A6" s="71" t="s">
        <v>222</v>
      </c>
      <c r="B6" s="72" t="s">
        <v>223</v>
      </c>
      <c r="C6" s="69" t="s">
        <v>173</v>
      </c>
      <c r="D6" s="69"/>
      <c r="E6" s="6"/>
      <c r="F6" s="7"/>
      <c r="G6" s="8"/>
      <c r="H6" s="9"/>
      <c r="I6" s="16"/>
      <c r="J6" s="8"/>
      <c r="K6" s="9"/>
      <c r="L6" s="7"/>
      <c r="M6" s="10"/>
      <c r="N6" s="9"/>
      <c r="O6" s="16"/>
      <c r="P6" s="8"/>
      <c r="Q6" s="9"/>
      <c r="R6" s="7"/>
      <c r="S6" s="10"/>
      <c r="T6" s="9"/>
      <c r="U6" s="7"/>
    </row>
    <row r="7" spans="1:24" ht="15.45" x14ac:dyDescent="0.4">
      <c r="A7" s="71" t="s">
        <v>215</v>
      </c>
      <c r="B7" s="72" t="s">
        <v>216</v>
      </c>
      <c r="C7" s="69" t="s">
        <v>173</v>
      </c>
      <c r="D7" s="69"/>
      <c r="E7" s="6"/>
      <c r="F7" s="7"/>
      <c r="G7" s="8"/>
      <c r="H7" s="9"/>
      <c r="I7" s="16"/>
      <c r="J7" s="8"/>
      <c r="K7" s="9"/>
      <c r="L7" s="7"/>
      <c r="M7" s="10"/>
      <c r="N7" s="9"/>
      <c r="O7" s="16"/>
      <c r="P7" s="8"/>
      <c r="Q7" s="9"/>
      <c r="R7" s="7"/>
      <c r="S7" s="10"/>
      <c r="T7" s="9"/>
      <c r="U7" s="7"/>
    </row>
    <row r="8" spans="1:24" ht="15.45" x14ac:dyDescent="0.4">
      <c r="A8" s="71" t="s">
        <v>235</v>
      </c>
      <c r="B8" s="72" t="s">
        <v>236</v>
      </c>
      <c r="C8" s="10" t="s">
        <v>173</v>
      </c>
      <c r="D8" s="10"/>
      <c r="E8" s="9"/>
      <c r="F8" s="7"/>
      <c r="G8" s="8"/>
      <c r="H8" s="9"/>
      <c r="I8" s="16"/>
      <c r="J8" s="8"/>
      <c r="K8" s="9"/>
      <c r="L8" s="7"/>
      <c r="M8" s="10"/>
      <c r="N8" s="9"/>
      <c r="O8" s="16"/>
      <c r="P8" s="8"/>
      <c r="Q8" s="9"/>
      <c r="R8" s="7"/>
      <c r="S8" s="10"/>
      <c r="T8" s="9"/>
      <c r="U8" s="7"/>
    </row>
    <row r="9" spans="1:24" ht="15.45" x14ac:dyDescent="0.4">
      <c r="A9" s="71" t="s">
        <v>178</v>
      </c>
      <c r="B9" s="72" t="s">
        <v>179</v>
      </c>
      <c r="C9" s="69" t="s">
        <v>173</v>
      </c>
      <c r="D9" s="69"/>
      <c r="E9" s="6"/>
      <c r="F9" s="7"/>
      <c r="G9" s="8"/>
      <c r="H9" s="9"/>
      <c r="I9" s="16"/>
      <c r="J9" s="8"/>
      <c r="K9" s="9"/>
      <c r="L9" s="7"/>
      <c r="M9" s="10"/>
      <c r="N9" s="9"/>
      <c r="O9" s="16"/>
      <c r="P9" s="8"/>
      <c r="Q9" s="9"/>
      <c r="R9" s="7"/>
      <c r="S9" s="10"/>
      <c r="T9" s="9"/>
      <c r="U9" s="7"/>
    </row>
    <row r="10" spans="1:24" ht="15.45" x14ac:dyDescent="0.4">
      <c r="A10" s="71" t="s">
        <v>155</v>
      </c>
      <c r="B10" s="72" t="s">
        <v>92</v>
      </c>
      <c r="C10" s="69" t="s">
        <v>173</v>
      </c>
      <c r="D10" s="69"/>
      <c r="E10" s="6"/>
      <c r="F10" s="7"/>
      <c r="G10" s="8"/>
      <c r="H10" s="9"/>
      <c r="I10" s="16"/>
      <c r="J10" s="8"/>
      <c r="K10" s="9"/>
      <c r="L10" s="7"/>
      <c r="M10" s="10"/>
      <c r="N10" s="9"/>
      <c r="O10" s="16"/>
      <c r="P10" s="8"/>
      <c r="Q10" s="9"/>
      <c r="R10" s="7"/>
      <c r="S10" s="10"/>
      <c r="T10" s="9"/>
      <c r="U10" s="7"/>
    </row>
    <row r="11" spans="1:24" ht="15.45" x14ac:dyDescent="0.4">
      <c r="A11" s="71" t="s">
        <v>212</v>
      </c>
      <c r="B11" s="72" t="s">
        <v>213</v>
      </c>
      <c r="C11" s="69" t="s">
        <v>173</v>
      </c>
      <c r="D11" s="69"/>
      <c r="E11" s="6"/>
      <c r="F11" s="7"/>
      <c r="G11" s="8"/>
      <c r="H11" s="9"/>
      <c r="I11" s="16"/>
      <c r="J11" s="8"/>
      <c r="K11" s="9"/>
      <c r="L11" s="7"/>
      <c r="M11" s="10"/>
      <c r="N11" s="9"/>
      <c r="O11" s="16"/>
      <c r="P11" s="8"/>
      <c r="Q11" s="9"/>
      <c r="R11" s="7"/>
      <c r="S11" s="10"/>
      <c r="T11" s="9"/>
      <c r="U11" s="7"/>
    </row>
    <row r="12" spans="1:24" ht="15.45" x14ac:dyDescent="0.4">
      <c r="A12" s="71" t="s">
        <v>234</v>
      </c>
      <c r="B12" s="72" t="s">
        <v>127</v>
      </c>
      <c r="C12" s="69" t="s">
        <v>76</v>
      </c>
      <c r="D12" s="69"/>
      <c r="E12" s="6"/>
      <c r="F12" s="7"/>
      <c r="G12" s="8"/>
      <c r="H12" s="9"/>
      <c r="I12" s="16"/>
      <c r="J12" s="8"/>
      <c r="K12" s="9"/>
      <c r="L12" s="7"/>
      <c r="M12" s="10" t="s">
        <v>112</v>
      </c>
      <c r="N12" s="9"/>
      <c r="O12" s="16"/>
      <c r="P12" s="8"/>
      <c r="Q12" s="9"/>
      <c r="R12" s="7"/>
      <c r="S12" s="10"/>
      <c r="T12" s="9"/>
      <c r="U12" s="7"/>
    </row>
    <row r="13" spans="1:24" ht="15.45" x14ac:dyDescent="0.4">
      <c r="A13" s="164" t="s">
        <v>247</v>
      </c>
      <c r="B13" s="165" t="s">
        <v>196</v>
      </c>
      <c r="C13" s="166" t="s">
        <v>173</v>
      </c>
      <c r="D13" s="69"/>
      <c r="E13" s="6"/>
      <c r="F13" s="7"/>
      <c r="G13" s="8"/>
      <c r="H13" s="9"/>
      <c r="I13" s="16"/>
      <c r="J13" s="8"/>
      <c r="K13" s="9"/>
      <c r="L13" s="7"/>
      <c r="M13" s="10"/>
      <c r="N13" s="9"/>
      <c r="O13" s="16"/>
      <c r="P13" s="8"/>
      <c r="Q13" s="9"/>
      <c r="R13" s="7"/>
      <c r="S13" s="10"/>
      <c r="T13" s="9"/>
      <c r="U13" s="7"/>
    </row>
    <row r="14" spans="1:24" ht="15.45" x14ac:dyDescent="0.4">
      <c r="A14" s="164" t="s">
        <v>210</v>
      </c>
      <c r="B14" s="165" t="s">
        <v>211</v>
      </c>
      <c r="C14" s="166" t="s">
        <v>173</v>
      </c>
      <c r="D14" s="69"/>
      <c r="E14" s="6"/>
      <c r="F14" s="7"/>
      <c r="G14" s="8"/>
      <c r="H14" s="9"/>
      <c r="I14" s="16"/>
      <c r="J14" s="8"/>
      <c r="K14" s="9"/>
      <c r="L14" s="7"/>
      <c r="M14" s="10"/>
      <c r="N14" s="9"/>
      <c r="O14" s="16"/>
      <c r="P14" s="8"/>
      <c r="Q14" s="9"/>
      <c r="R14" s="7"/>
      <c r="S14" s="10"/>
      <c r="T14" s="9"/>
      <c r="U14" s="7"/>
    </row>
    <row r="15" spans="1:24" ht="15.45" x14ac:dyDescent="0.4">
      <c r="A15" s="71" t="s">
        <v>148</v>
      </c>
      <c r="B15" s="72" t="s">
        <v>149</v>
      </c>
      <c r="C15" s="69" t="s">
        <v>76</v>
      </c>
      <c r="D15" s="69"/>
      <c r="E15" s="6"/>
      <c r="F15" s="7"/>
      <c r="G15" s="8"/>
      <c r="H15" s="9"/>
      <c r="I15" s="16"/>
      <c r="J15" s="8"/>
      <c r="K15" s="9"/>
      <c r="L15" s="7"/>
      <c r="M15" s="10"/>
      <c r="N15" s="9"/>
      <c r="O15" s="16"/>
      <c r="P15" s="8"/>
      <c r="Q15" s="9"/>
      <c r="R15" s="7"/>
      <c r="S15" s="10"/>
      <c r="T15" s="9"/>
      <c r="U15" s="7"/>
    </row>
    <row r="16" spans="1:24" ht="15.45" x14ac:dyDescent="0.4">
      <c r="A16" s="71" t="s">
        <v>111</v>
      </c>
      <c r="B16" s="72" t="s">
        <v>177</v>
      </c>
      <c r="C16" s="69" t="s">
        <v>173</v>
      </c>
      <c r="D16" s="69"/>
      <c r="E16" s="6"/>
      <c r="F16" s="7"/>
      <c r="G16" s="8"/>
      <c r="H16" s="9"/>
      <c r="I16" s="16"/>
      <c r="J16" s="8"/>
      <c r="K16" s="9"/>
      <c r="L16" s="7"/>
      <c r="M16" s="10"/>
      <c r="N16" s="9"/>
      <c r="O16" s="16"/>
      <c r="P16" s="8"/>
      <c r="Q16" s="9"/>
      <c r="R16" s="7"/>
      <c r="S16" s="10"/>
      <c r="T16" s="9"/>
      <c r="U16" s="7"/>
    </row>
    <row r="17" spans="1:21" ht="13" customHeight="1" x14ac:dyDescent="0.4">
      <c r="A17" s="71" t="s">
        <v>86</v>
      </c>
      <c r="B17" s="72" t="s">
        <v>78</v>
      </c>
      <c r="C17" s="69" t="s">
        <v>173</v>
      </c>
      <c r="D17" s="69"/>
      <c r="E17" s="6"/>
      <c r="F17" s="7"/>
      <c r="G17" s="8"/>
      <c r="H17" s="9"/>
      <c r="I17" s="16"/>
      <c r="J17" s="8"/>
      <c r="K17" s="9"/>
      <c r="L17" s="7"/>
      <c r="M17" s="10"/>
      <c r="N17" s="9"/>
      <c r="O17" s="16"/>
      <c r="P17" s="8"/>
      <c r="Q17" s="9"/>
      <c r="R17" s="7"/>
      <c r="S17" s="10"/>
      <c r="T17" s="9"/>
      <c r="U17" s="7"/>
    </row>
    <row r="18" spans="1:21" ht="15.45" x14ac:dyDescent="0.4">
      <c r="A18" s="71" t="s">
        <v>237</v>
      </c>
      <c r="B18" s="72" t="s">
        <v>238</v>
      </c>
      <c r="C18" s="69" t="s">
        <v>76</v>
      </c>
      <c r="D18" s="69"/>
      <c r="E18" s="6"/>
      <c r="F18" s="7"/>
      <c r="G18" s="8"/>
      <c r="H18" s="9"/>
      <c r="I18" s="16"/>
      <c r="J18" s="8"/>
      <c r="K18" s="9"/>
      <c r="L18" s="7"/>
      <c r="M18" s="10"/>
      <c r="N18" s="9"/>
      <c r="O18" s="16"/>
      <c r="P18" s="8"/>
      <c r="Q18" s="9"/>
      <c r="R18" s="7"/>
      <c r="S18" s="10"/>
      <c r="T18" s="9"/>
      <c r="U18" s="7"/>
    </row>
    <row r="19" spans="1:21" ht="15.45" x14ac:dyDescent="0.4">
      <c r="A19" s="71" t="s">
        <v>241</v>
      </c>
      <c r="B19" s="72" t="s">
        <v>242</v>
      </c>
      <c r="C19" s="10" t="s">
        <v>173</v>
      </c>
      <c r="D19" s="10"/>
      <c r="E19" s="9"/>
      <c r="F19" s="7"/>
      <c r="G19" s="8"/>
      <c r="H19" s="9"/>
      <c r="I19" s="16"/>
      <c r="J19" s="8"/>
      <c r="K19" s="9"/>
      <c r="L19" s="7"/>
      <c r="M19" s="10"/>
      <c r="N19" s="9"/>
      <c r="O19" s="16"/>
      <c r="P19" s="8"/>
      <c r="Q19" s="9"/>
      <c r="R19" s="7"/>
      <c r="S19" s="10"/>
      <c r="T19" s="9"/>
      <c r="U19" s="7"/>
    </row>
    <row r="20" spans="1:21" ht="15.45" x14ac:dyDescent="0.4">
      <c r="A20" s="118" t="s">
        <v>188</v>
      </c>
      <c r="B20" s="119" t="s">
        <v>214</v>
      </c>
      <c r="C20" s="10" t="s">
        <v>76</v>
      </c>
      <c r="D20" s="10"/>
      <c r="E20" s="9"/>
      <c r="F20" s="7"/>
      <c r="G20" s="8"/>
      <c r="H20" s="9"/>
      <c r="I20" s="16"/>
      <c r="J20" s="8"/>
      <c r="K20" s="9"/>
      <c r="L20" s="7"/>
      <c r="M20" s="10"/>
      <c r="N20" s="9"/>
      <c r="O20" s="16"/>
      <c r="P20" s="8"/>
      <c r="Q20" s="9"/>
      <c r="R20" s="7"/>
      <c r="S20" s="10"/>
      <c r="T20" s="9"/>
      <c r="U20" s="7"/>
    </row>
    <row r="21" spans="1:21" ht="15.45" x14ac:dyDescent="0.4">
      <c r="A21" s="118" t="s">
        <v>194</v>
      </c>
      <c r="B21" s="119" t="s">
        <v>195</v>
      </c>
      <c r="C21" s="69" t="s">
        <v>173</v>
      </c>
      <c r="D21" s="69"/>
      <c r="E21" s="6"/>
      <c r="F21" s="7"/>
      <c r="G21" s="8"/>
      <c r="H21" s="9"/>
      <c r="I21" s="16"/>
      <c r="J21" s="8"/>
      <c r="K21" s="9"/>
      <c r="L21" s="7"/>
      <c r="M21" s="10"/>
      <c r="N21" s="9"/>
      <c r="O21" s="16"/>
      <c r="P21" s="8"/>
      <c r="Q21" s="9"/>
      <c r="R21" s="7"/>
      <c r="S21" s="10"/>
      <c r="T21" s="9"/>
      <c r="U21" s="7"/>
    </row>
    <row r="22" spans="1:21" ht="15.45" x14ac:dyDescent="0.4">
      <c r="A22" s="71" t="s">
        <v>117</v>
      </c>
      <c r="B22" s="72" t="s">
        <v>118</v>
      </c>
      <c r="C22" s="69" t="s">
        <v>173</v>
      </c>
      <c r="D22" s="69"/>
      <c r="E22" s="6"/>
      <c r="F22" s="7"/>
      <c r="G22" s="8"/>
      <c r="H22" s="9"/>
      <c r="I22" s="16"/>
      <c r="J22" s="8"/>
      <c r="K22" s="9"/>
      <c r="L22" s="7"/>
      <c r="M22" s="10"/>
      <c r="N22" s="9"/>
      <c r="O22" s="16"/>
      <c r="P22" s="8"/>
      <c r="Q22" s="9"/>
      <c r="R22" s="7"/>
      <c r="S22" s="10"/>
      <c r="T22" s="9"/>
      <c r="U22" s="7"/>
    </row>
    <row r="23" spans="1:21" ht="15.45" x14ac:dyDescent="0.4">
      <c r="A23" s="71" t="s">
        <v>82</v>
      </c>
      <c r="B23" s="72" t="s">
        <v>225</v>
      </c>
      <c r="C23" s="69" t="s">
        <v>173</v>
      </c>
      <c r="D23" s="69"/>
      <c r="E23" s="6"/>
      <c r="F23" s="7"/>
      <c r="G23" s="8"/>
      <c r="H23" s="9"/>
      <c r="I23" s="16"/>
      <c r="J23" s="8"/>
      <c r="K23" s="9"/>
      <c r="L23" s="7"/>
      <c r="M23" s="10"/>
      <c r="N23" s="9"/>
      <c r="O23" s="16"/>
      <c r="P23" s="8"/>
      <c r="Q23" s="9"/>
      <c r="R23" s="7"/>
      <c r="S23" s="10"/>
      <c r="T23" s="9"/>
      <c r="U23" s="7"/>
    </row>
    <row r="24" spans="1:21" ht="15.45" x14ac:dyDescent="0.4">
      <c r="A24" s="71" t="s">
        <v>208</v>
      </c>
      <c r="B24" s="72" t="s">
        <v>209</v>
      </c>
      <c r="C24" s="10" t="s">
        <v>173</v>
      </c>
      <c r="D24" s="10"/>
      <c r="E24" s="9"/>
      <c r="F24" s="7"/>
      <c r="G24" s="8"/>
      <c r="H24" s="9"/>
      <c r="I24" s="16"/>
      <c r="J24" s="8"/>
      <c r="K24" s="9"/>
      <c r="L24" s="7"/>
      <c r="M24" s="10"/>
      <c r="N24" s="9"/>
      <c r="O24" s="16"/>
      <c r="P24" s="8"/>
      <c r="Q24" s="9"/>
      <c r="R24" s="7"/>
      <c r="S24" s="10"/>
      <c r="T24" s="9"/>
      <c r="U24" s="7"/>
    </row>
    <row r="25" spans="1:21" ht="15.45" x14ac:dyDescent="0.4">
      <c r="A25" s="71" t="s">
        <v>253</v>
      </c>
      <c r="B25" s="72" t="s">
        <v>80</v>
      </c>
      <c r="C25" s="123" t="s">
        <v>174</v>
      </c>
      <c r="D25" s="10"/>
      <c r="E25" s="9"/>
      <c r="F25" s="7"/>
      <c r="G25" s="8"/>
      <c r="H25" s="9"/>
      <c r="I25" s="16"/>
      <c r="J25" s="8"/>
      <c r="K25" s="9"/>
      <c r="L25" s="7"/>
      <c r="M25" s="10"/>
      <c r="N25" s="9"/>
      <c r="O25" s="16"/>
      <c r="P25" s="8"/>
      <c r="Q25" s="9"/>
      <c r="R25" s="7"/>
      <c r="S25" s="10"/>
      <c r="T25" s="9"/>
      <c r="U25" s="7"/>
    </row>
    <row r="26" spans="1:21" ht="15.45" x14ac:dyDescent="0.4">
      <c r="A26" s="71" t="s">
        <v>232</v>
      </c>
      <c r="B26" s="72" t="s">
        <v>233</v>
      </c>
      <c r="C26" s="69" t="s">
        <v>173</v>
      </c>
      <c r="D26" s="69"/>
      <c r="E26" s="6"/>
      <c r="F26" s="7"/>
      <c r="G26" s="8"/>
      <c r="H26" s="9"/>
      <c r="I26" s="16"/>
      <c r="J26" s="8"/>
      <c r="K26" s="9"/>
      <c r="L26" s="7"/>
      <c r="M26" s="10"/>
      <c r="N26" s="9"/>
      <c r="O26" s="16"/>
      <c r="P26" s="8"/>
      <c r="Q26" s="9"/>
      <c r="R26" s="7"/>
      <c r="S26" s="10"/>
      <c r="T26" s="9"/>
      <c r="U26" s="7"/>
    </row>
    <row r="27" spans="1:21" ht="15.45" x14ac:dyDescent="0.4">
      <c r="A27" s="120" t="s">
        <v>113</v>
      </c>
      <c r="B27" s="121" t="s">
        <v>114</v>
      </c>
      <c r="C27" s="123" t="s">
        <v>184</v>
      </c>
      <c r="D27" s="69"/>
      <c r="E27" s="6"/>
      <c r="F27" s="7"/>
      <c r="G27" s="8"/>
      <c r="H27" s="9"/>
      <c r="I27" s="16"/>
      <c r="J27" s="8"/>
      <c r="K27" s="9"/>
      <c r="L27" s="7"/>
      <c r="M27" s="10"/>
      <c r="N27" s="9"/>
      <c r="O27" s="16"/>
      <c r="P27" s="8"/>
      <c r="Q27" s="9"/>
      <c r="R27" s="7"/>
      <c r="S27" s="10"/>
      <c r="T27" s="9"/>
      <c r="U27" s="7"/>
    </row>
    <row r="28" spans="1:21" ht="15.45" x14ac:dyDescent="0.4">
      <c r="A28" s="118" t="s">
        <v>205</v>
      </c>
      <c r="B28" s="119" t="s">
        <v>196</v>
      </c>
      <c r="C28" s="69" t="s">
        <v>173</v>
      </c>
      <c r="D28" s="69"/>
      <c r="E28" s="6"/>
      <c r="F28" s="7"/>
      <c r="G28" s="8"/>
      <c r="H28" s="9"/>
      <c r="I28" s="16"/>
      <c r="J28" s="8"/>
      <c r="K28" s="9"/>
      <c r="L28" s="7"/>
      <c r="M28" s="10"/>
      <c r="N28" s="9"/>
      <c r="O28" s="16"/>
      <c r="P28" s="8"/>
      <c r="Q28" s="9"/>
      <c r="R28" s="7"/>
      <c r="S28" s="10"/>
      <c r="T28" s="9"/>
      <c r="U28" s="7"/>
    </row>
    <row r="29" spans="1:21" ht="15.45" x14ac:dyDescent="0.4">
      <c r="A29" s="71" t="s">
        <v>231</v>
      </c>
      <c r="B29" s="72" t="s">
        <v>218</v>
      </c>
      <c r="C29" s="123" t="s">
        <v>76</v>
      </c>
      <c r="D29" s="10"/>
      <c r="E29" s="9"/>
      <c r="F29" s="7"/>
      <c r="G29" s="8"/>
      <c r="H29" s="9"/>
      <c r="I29" s="16"/>
      <c r="J29" s="8"/>
      <c r="K29" s="9"/>
      <c r="L29" s="7"/>
      <c r="M29" s="10"/>
      <c r="N29" s="9"/>
      <c r="O29" s="16"/>
      <c r="P29" s="8"/>
      <c r="Q29" s="9"/>
      <c r="R29" s="7"/>
      <c r="S29" s="10"/>
      <c r="T29" s="9"/>
      <c r="U29" s="7"/>
    </row>
    <row r="30" spans="1:21" ht="15.45" x14ac:dyDescent="0.4">
      <c r="A30" s="71" t="s">
        <v>106</v>
      </c>
      <c r="B30" s="72" t="s">
        <v>250</v>
      </c>
      <c r="C30" s="69" t="s">
        <v>173</v>
      </c>
      <c r="D30" s="69"/>
      <c r="E30" s="6"/>
      <c r="F30" s="7"/>
      <c r="G30" s="8"/>
      <c r="H30" s="9"/>
      <c r="I30" s="16"/>
      <c r="J30" s="8"/>
      <c r="K30" s="9"/>
      <c r="L30" s="7"/>
      <c r="M30" s="10"/>
      <c r="N30" s="9"/>
      <c r="O30" s="16"/>
      <c r="P30" s="8"/>
      <c r="Q30" s="9"/>
      <c r="R30" s="7"/>
      <c r="S30" s="10"/>
      <c r="T30" s="9"/>
      <c r="U30" s="7"/>
    </row>
    <row r="31" spans="1:21" ht="15.45" x14ac:dyDescent="0.4">
      <c r="A31" s="118" t="s">
        <v>254</v>
      </c>
      <c r="B31" s="119" t="s">
        <v>200</v>
      </c>
      <c r="C31" s="10" t="s">
        <v>173</v>
      </c>
      <c r="D31" s="10"/>
      <c r="E31" s="9"/>
      <c r="F31" s="7"/>
      <c r="G31" s="8"/>
      <c r="H31" s="9"/>
      <c r="I31" s="16"/>
      <c r="J31" s="8"/>
      <c r="K31" s="9"/>
      <c r="L31" s="7"/>
      <c r="M31" s="10"/>
      <c r="N31" s="9"/>
      <c r="O31" s="16"/>
      <c r="P31" s="8"/>
      <c r="Q31" s="9"/>
      <c r="R31" s="7"/>
      <c r="S31" s="10"/>
      <c r="T31" s="9"/>
      <c r="U31" s="7"/>
    </row>
    <row r="32" spans="1:21" ht="15.45" x14ac:dyDescent="0.4">
      <c r="A32" s="71" t="s">
        <v>137</v>
      </c>
      <c r="B32" s="72" t="s">
        <v>138</v>
      </c>
      <c r="C32" s="75" t="s">
        <v>173</v>
      </c>
      <c r="D32" s="75"/>
      <c r="E32" s="76"/>
      <c r="F32" s="77"/>
      <c r="G32" s="75"/>
      <c r="H32" s="76"/>
      <c r="I32" s="79"/>
      <c r="J32" s="78"/>
      <c r="K32" s="76"/>
      <c r="L32" s="77"/>
      <c r="M32" s="75"/>
      <c r="N32" s="76"/>
      <c r="O32" s="79"/>
      <c r="P32" s="78"/>
      <c r="Q32" s="76"/>
      <c r="R32" s="77"/>
      <c r="S32" s="75"/>
      <c r="T32" s="76"/>
      <c r="U32" s="77"/>
    </row>
    <row r="33" spans="1:21" ht="15.45" x14ac:dyDescent="0.4">
      <c r="A33" s="71" t="s">
        <v>249</v>
      </c>
      <c r="B33" s="72" t="s">
        <v>248</v>
      </c>
      <c r="C33" s="75" t="s">
        <v>173</v>
      </c>
      <c r="D33" s="75"/>
      <c r="E33" s="76"/>
      <c r="F33" s="77"/>
      <c r="G33" s="75"/>
      <c r="H33" s="76"/>
      <c r="I33" s="79"/>
      <c r="J33" s="78"/>
      <c r="K33" s="76"/>
      <c r="L33" s="77"/>
      <c r="M33" s="75"/>
      <c r="N33" s="76"/>
      <c r="O33" s="79"/>
      <c r="P33" s="78"/>
      <c r="Q33" s="76"/>
      <c r="R33" s="77"/>
      <c r="S33" s="75"/>
      <c r="T33" s="76"/>
      <c r="U33" s="77"/>
    </row>
    <row r="34" spans="1:21" ht="15.45" x14ac:dyDescent="0.4">
      <c r="A34" s="71" t="s">
        <v>156</v>
      </c>
      <c r="B34" s="72" t="s">
        <v>84</v>
      </c>
      <c r="C34" s="75" t="s">
        <v>173</v>
      </c>
      <c r="D34" s="75"/>
      <c r="E34" s="76"/>
      <c r="F34" s="77"/>
      <c r="G34" s="75"/>
      <c r="H34" s="76"/>
      <c r="I34" s="79"/>
      <c r="J34" s="78"/>
      <c r="K34" s="76"/>
      <c r="L34" s="77"/>
      <c r="M34" s="75"/>
      <c r="N34" s="76"/>
      <c r="O34" s="79"/>
      <c r="P34" s="78"/>
      <c r="Q34" s="76"/>
      <c r="R34" s="77"/>
      <c r="S34" s="75"/>
      <c r="T34" s="76"/>
      <c r="U34" s="77"/>
    </row>
    <row r="35" spans="1:21" ht="15.45" x14ac:dyDescent="0.4">
      <c r="A35" s="71" t="s">
        <v>197</v>
      </c>
      <c r="B35" s="72" t="s">
        <v>198</v>
      </c>
      <c r="C35" s="75" t="s">
        <v>173</v>
      </c>
      <c r="D35" s="75"/>
      <c r="E35" s="76"/>
      <c r="F35" s="77"/>
      <c r="G35" s="75"/>
      <c r="H35" s="76"/>
      <c r="I35" s="79"/>
      <c r="J35" s="78"/>
      <c r="K35" s="76"/>
      <c r="L35" s="77"/>
      <c r="M35" s="75"/>
      <c r="N35" s="76"/>
      <c r="O35" s="79"/>
      <c r="P35" s="78"/>
      <c r="Q35" s="76"/>
      <c r="R35" s="77"/>
      <c r="S35" s="75"/>
      <c r="T35" s="76"/>
      <c r="U35" s="77"/>
    </row>
    <row r="36" spans="1:21" ht="15.45" x14ac:dyDescent="0.4">
      <c r="A36" s="53" t="s">
        <v>203</v>
      </c>
      <c r="B36" s="84" t="s">
        <v>204</v>
      </c>
      <c r="C36" s="75" t="s">
        <v>174</v>
      </c>
      <c r="D36" s="75"/>
      <c r="E36" s="76"/>
      <c r="F36" s="77"/>
      <c r="G36" s="75"/>
      <c r="H36" s="76"/>
      <c r="I36" s="79"/>
      <c r="J36" s="78"/>
      <c r="K36" s="76"/>
      <c r="L36" s="77"/>
      <c r="M36" s="75"/>
      <c r="N36" s="76"/>
      <c r="O36" s="79"/>
      <c r="P36" s="78"/>
      <c r="Q36" s="76"/>
      <c r="R36" s="77"/>
      <c r="S36" s="75"/>
      <c r="T36" s="76"/>
      <c r="U36" s="77"/>
    </row>
    <row r="37" spans="1:21" ht="15.45" x14ac:dyDescent="0.4">
      <c r="A37" s="70" t="s">
        <v>125</v>
      </c>
      <c r="B37" s="53" t="s">
        <v>98</v>
      </c>
      <c r="C37" s="75" t="s">
        <v>173</v>
      </c>
      <c r="D37" s="75"/>
      <c r="E37" s="76"/>
      <c r="F37" s="77"/>
      <c r="G37" s="75"/>
      <c r="H37" s="76"/>
      <c r="I37" s="79"/>
      <c r="J37" s="78"/>
      <c r="K37" s="76"/>
      <c r="L37" s="77"/>
      <c r="M37" s="75"/>
      <c r="N37" s="76"/>
      <c r="O37" s="79"/>
      <c r="P37" s="78"/>
      <c r="Q37" s="76"/>
      <c r="R37" s="77"/>
      <c r="S37" s="75"/>
      <c r="T37" s="76"/>
      <c r="U37" s="77"/>
    </row>
    <row r="38" spans="1:21" ht="15.45" x14ac:dyDescent="0.4">
      <c r="A38" s="70" t="s">
        <v>256</v>
      </c>
      <c r="B38" s="53" t="s">
        <v>223</v>
      </c>
      <c r="C38" s="75" t="s">
        <v>173</v>
      </c>
      <c r="D38" s="75"/>
      <c r="E38" s="76"/>
      <c r="F38" s="77"/>
      <c r="G38" s="75"/>
      <c r="H38" s="76"/>
      <c r="I38" s="79"/>
      <c r="J38" s="78"/>
      <c r="K38" s="76"/>
      <c r="L38" s="77"/>
      <c r="M38" s="75"/>
      <c r="N38" s="76"/>
      <c r="O38" s="79"/>
      <c r="P38" s="78"/>
      <c r="Q38" s="76"/>
      <c r="R38" s="77"/>
      <c r="S38" s="75"/>
      <c r="T38" s="76"/>
      <c r="U38" s="77"/>
    </row>
    <row r="39" spans="1:21" ht="15.45" x14ac:dyDescent="0.4">
      <c r="A39" s="53" t="s">
        <v>201</v>
      </c>
      <c r="B39" s="84" t="s">
        <v>202</v>
      </c>
      <c r="C39" s="75" t="s">
        <v>173</v>
      </c>
      <c r="D39" s="75"/>
      <c r="E39" s="76"/>
      <c r="F39" s="77"/>
      <c r="G39" s="75"/>
      <c r="H39" s="76"/>
      <c r="I39" s="79"/>
      <c r="J39" s="78"/>
      <c r="K39" s="76"/>
      <c r="L39" s="77"/>
      <c r="M39" s="75"/>
      <c r="N39" s="76"/>
      <c r="O39" s="79"/>
      <c r="P39" s="78"/>
      <c r="Q39" s="76"/>
      <c r="R39" s="77"/>
      <c r="S39" s="75"/>
      <c r="T39" s="76"/>
      <c r="U39" s="77"/>
    </row>
    <row r="40" spans="1:21" ht="15.45" x14ac:dyDescent="0.4">
      <c r="A40" s="70" t="s">
        <v>239</v>
      </c>
      <c r="B40" s="53" t="s">
        <v>240</v>
      </c>
      <c r="C40" s="75" t="s">
        <v>173</v>
      </c>
      <c r="D40" s="75"/>
      <c r="E40" s="76"/>
      <c r="F40" s="77"/>
      <c r="G40" s="75"/>
      <c r="H40" s="76"/>
      <c r="I40" s="79"/>
      <c r="J40" s="78"/>
      <c r="K40" s="76"/>
      <c r="L40" s="77"/>
      <c r="M40" s="75"/>
      <c r="N40" s="76"/>
      <c r="O40" s="79"/>
      <c r="P40" s="78"/>
      <c r="Q40" s="76"/>
      <c r="R40" s="77"/>
      <c r="S40" s="75"/>
      <c r="T40" s="76"/>
      <c r="U40" s="77"/>
    </row>
    <row r="41" spans="1:21" ht="15.45" x14ac:dyDescent="0.4">
      <c r="A41" s="70" t="s">
        <v>144</v>
      </c>
      <c r="B41" s="53" t="s">
        <v>145</v>
      </c>
      <c r="C41" s="75" t="s">
        <v>173</v>
      </c>
      <c r="D41" s="75"/>
      <c r="E41" s="76"/>
      <c r="F41" s="77"/>
      <c r="G41" s="75"/>
      <c r="H41" s="76"/>
      <c r="I41" s="79"/>
      <c r="J41" s="78"/>
      <c r="K41" s="76"/>
      <c r="L41" s="77"/>
      <c r="M41" s="75"/>
      <c r="N41" s="76"/>
      <c r="O41" s="79"/>
      <c r="P41" s="78"/>
      <c r="Q41" s="76"/>
      <c r="R41" s="77"/>
      <c r="S41" s="75"/>
      <c r="T41" s="76"/>
      <c r="U41" s="77"/>
    </row>
    <row r="42" spans="1:21" ht="15.45" x14ac:dyDescent="0.4">
      <c r="A42" s="70" t="s">
        <v>227</v>
      </c>
      <c r="B42" s="53" t="s">
        <v>228</v>
      </c>
      <c r="C42" s="75" t="s">
        <v>173</v>
      </c>
      <c r="D42" s="75"/>
      <c r="E42" s="76"/>
      <c r="F42" s="77"/>
      <c r="G42" s="75"/>
      <c r="H42" s="76"/>
      <c r="I42" s="79"/>
      <c r="J42" s="78"/>
      <c r="K42" s="76"/>
      <c r="L42" s="77"/>
      <c r="M42" s="75"/>
      <c r="N42" s="76"/>
      <c r="O42" s="79"/>
      <c r="P42" s="78"/>
      <c r="Q42" s="76"/>
      <c r="R42" s="77"/>
      <c r="S42" s="75"/>
      <c r="T42" s="76"/>
      <c r="U42" s="77"/>
    </row>
    <row r="43" spans="1:21" ht="15.45" x14ac:dyDescent="0.4">
      <c r="A43" s="70" t="s">
        <v>229</v>
      </c>
      <c r="B43" s="53" t="s">
        <v>89</v>
      </c>
      <c r="C43" s="75" t="s">
        <v>173</v>
      </c>
      <c r="D43" s="75"/>
      <c r="E43" s="76"/>
      <c r="F43" s="77"/>
      <c r="G43" s="75"/>
      <c r="H43" s="76"/>
      <c r="I43" s="79"/>
      <c r="J43" s="78"/>
      <c r="K43" s="76"/>
      <c r="L43" s="77"/>
      <c r="M43" s="75"/>
      <c r="N43" s="76"/>
      <c r="O43" s="79"/>
      <c r="P43" s="78"/>
      <c r="Q43" s="76"/>
      <c r="R43" s="77"/>
      <c r="S43" s="75"/>
      <c r="T43" s="76"/>
      <c r="U43" s="77"/>
    </row>
    <row r="44" spans="1:21" ht="15.45" x14ac:dyDescent="0.4">
      <c r="A44" s="53" t="s">
        <v>190</v>
      </c>
      <c r="B44" s="84" t="s">
        <v>191</v>
      </c>
      <c r="C44" s="122" t="s">
        <v>173</v>
      </c>
      <c r="D44" s="75"/>
      <c r="E44" s="76"/>
      <c r="F44" s="77"/>
      <c r="G44" s="75"/>
      <c r="H44" s="76"/>
      <c r="I44" s="79"/>
      <c r="J44" s="78"/>
      <c r="K44" s="76"/>
      <c r="L44" s="77"/>
      <c r="M44" s="75"/>
      <c r="N44" s="76"/>
      <c r="O44" s="79"/>
      <c r="P44" s="78"/>
      <c r="Q44" s="76"/>
      <c r="R44" s="77"/>
      <c r="S44" s="75"/>
      <c r="T44" s="76"/>
      <c r="U44" s="77"/>
    </row>
    <row r="45" spans="1:21" ht="15.45" x14ac:dyDescent="0.4">
      <c r="A45" s="70" t="s">
        <v>186</v>
      </c>
      <c r="B45" s="53" t="s">
        <v>187</v>
      </c>
      <c r="C45" s="75" t="s">
        <v>173</v>
      </c>
      <c r="D45" s="75"/>
      <c r="E45" s="76"/>
      <c r="F45" s="77"/>
      <c r="G45" s="75"/>
      <c r="H45" s="76"/>
      <c r="I45" s="79"/>
      <c r="J45" s="78"/>
      <c r="K45" s="76"/>
      <c r="L45" s="77"/>
      <c r="M45" s="75"/>
      <c r="N45" s="76"/>
      <c r="O45" s="79"/>
      <c r="P45" s="78"/>
      <c r="Q45" s="76"/>
      <c r="R45" s="77"/>
      <c r="S45" s="75"/>
      <c r="T45" s="76"/>
      <c r="U45" s="77"/>
    </row>
    <row r="46" spans="1:21" ht="15.9" thickBot="1" x14ac:dyDescent="0.45">
      <c r="A46" s="70" t="s">
        <v>221</v>
      </c>
      <c r="B46" s="53" t="s">
        <v>88</v>
      </c>
      <c r="C46" s="81" t="s">
        <v>173</v>
      </c>
      <c r="D46" s="81"/>
      <c r="E46" s="82"/>
      <c r="F46" s="77"/>
      <c r="G46" s="75"/>
      <c r="H46" s="76"/>
      <c r="I46" s="79"/>
      <c r="J46" s="78"/>
      <c r="K46" s="76"/>
      <c r="L46" s="77"/>
      <c r="M46" s="75"/>
      <c r="N46" s="76"/>
      <c r="O46" s="79"/>
      <c r="P46" s="78"/>
      <c r="Q46" s="76"/>
      <c r="R46" s="77"/>
      <c r="S46" s="75"/>
      <c r="T46" s="76"/>
      <c r="U46" s="77"/>
    </row>
    <row r="47" spans="1:21" ht="15.9" thickBot="1" x14ac:dyDescent="0.45">
      <c r="A47" s="47" t="s">
        <v>64</v>
      </c>
      <c r="B47" s="48">
        <f>COUNTIF(A5:A46,"*")</f>
        <v>42</v>
      </c>
      <c r="C47" s="75"/>
      <c r="D47" s="75"/>
      <c r="E47" s="76"/>
      <c r="F47" s="77"/>
      <c r="G47" s="75"/>
      <c r="H47" s="76"/>
      <c r="I47" s="79"/>
      <c r="J47" s="78"/>
      <c r="K47" s="76"/>
      <c r="L47" s="77"/>
      <c r="M47" s="75"/>
      <c r="N47" s="76"/>
      <c r="O47" s="79"/>
      <c r="P47" s="78"/>
      <c r="Q47" s="76"/>
      <c r="R47" s="77"/>
      <c r="S47" s="75"/>
      <c r="T47" s="76"/>
      <c r="U47" s="77"/>
    </row>
    <row r="48" spans="1:21" ht="15.9" thickBot="1" x14ac:dyDescent="0.45">
      <c r="A48" s="161" t="s">
        <v>17</v>
      </c>
      <c r="B48" s="162"/>
      <c r="C48" s="75"/>
      <c r="D48" s="75"/>
      <c r="E48" s="76"/>
      <c r="F48" s="77"/>
      <c r="G48" s="75"/>
      <c r="H48" s="76"/>
      <c r="I48" s="79"/>
      <c r="J48" s="78"/>
      <c r="K48" s="76"/>
      <c r="L48" s="77"/>
      <c r="M48" s="75"/>
      <c r="N48" s="76"/>
      <c r="O48" s="79"/>
      <c r="P48" s="78"/>
      <c r="Q48" s="76"/>
      <c r="R48" s="77"/>
      <c r="S48" s="75"/>
      <c r="T48" s="76"/>
      <c r="U48" s="77"/>
    </row>
    <row r="49" spans="1:21" ht="19.75" x14ac:dyDescent="0.4">
      <c r="A49" s="49" t="s">
        <v>16</v>
      </c>
      <c r="B49" s="50">
        <f>COUNTIF(C5:C55,"P")</f>
        <v>33</v>
      </c>
      <c r="C49" s="75"/>
      <c r="D49" s="75"/>
      <c r="E49" s="76"/>
      <c r="F49" s="77"/>
      <c r="G49" s="75"/>
      <c r="H49" s="76"/>
      <c r="I49" s="79"/>
      <c r="J49" s="78"/>
      <c r="K49" s="76"/>
      <c r="L49" s="77"/>
      <c r="M49" s="75"/>
      <c r="N49" s="76"/>
      <c r="O49" s="79"/>
      <c r="P49" s="78"/>
      <c r="Q49" s="76"/>
      <c r="R49" s="77"/>
      <c r="S49" s="75"/>
      <c r="T49" s="76"/>
      <c r="U49" s="77"/>
    </row>
    <row r="50" spans="1:21" ht="19.75" x14ac:dyDescent="0.4">
      <c r="A50" s="22" t="s">
        <v>13</v>
      </c>
      <c r="B50" s="24">
        <f>ROUNDUP(B47*(1/2),0)</f>
        <v>21</v>
      </c>
      <c r="C50" s="75"/>
      <c r="D50" s="75"/>
      <c r="E50" s="76"/>
      <c r="F50" s="77"/>
      <c r="G50" s="75"/>
      <c r="H50" s="76"/>
      <c r="I50" s="79"/>
      <c r="J50" s="78"/>
      <c r="K50" s="76"/>
      <c r="L50" s="77"/>
      <c r="M50" s="75"/>
      <c r="N50" s="76"/>
      <c r="O50" s="79"/>
      <c r="P50" s="78"/>
      <c r="Q50" s="76"/>
      <c r="R50" s="77"/>
      <c r="S50" s="75"/>
      <c r="T50" s="76"/>
      <c r="U50" s="77"/>
    </row>
    <row r="51" spans="1:21" ht="19.75" x14ac:dyDescent="0.4">
      <c r="A51" s="22" t="s">
        <v>14</v>
      </c>
      <c r="B51" s="24">
        <f>ROUNDDOWN(B49/2,0)+1</f>
        <v>17</v>
      </c>
      <c r="C51" s="75"/>
      <c r="D51" s="75"/>
      <c r="E51" s="76"/>
      <c r="F51" s="77"/>
      <c r="G51" s="75"/>
      <c r="H51" s="76"/>
      <c r="I51" s="79"/>
      <c r="J51" s="78"/>
      <c r="K51" s="76"/>
      <c r="L51" s="77"/>
      <c r="M51" s="75"/>
      <c r="N51" s="76"/>
      <c r="O51" s="79"/>
      <c r="P51" s="78"/>
      <c r="Q51" s="76"/>
      <c r="R51" s="77"/>
      <c r="S51" s="75"/>
      <c r="T51" s="76"/>
      <c r="U51" s="77"/>
    </row>
    <row r="52" spans="1:21" ht="19.75" x14ac:dyDescent="0.4">
      <c r="A52" s="35" t="s">
        <v>15</v>
      </c>
      <c r="B52" s="36">
        <f>ROUNDUP(B49*2/3,0)</f>
        <v>22</v>
      </c>
      <c r="C52" s="122"/>
      <c r="D52" s="75"/>
      <c r="E52" s="76"/>
      <c r="F52" s="77"/>
      <c r="G52" s="75"/>
      <c r="H52" s="76"/>
      <c r="I52" s="79"/>
      <c r="J52" s="78"/>
      <c r="K52" s="76"/>
      <c r="L52" s="77"/>
      <c r="M52" s="75"/>
      <c r="N52" s="76"/>
      <c r="O52" s="79"/>
      <c r="P52" s="78"/>
      <c r="Q52" s="76"/>
      <c r="R52" s="77"/>
      <c r="S52" s="75"/>
      <c r="T52" s="76"/>
      <c r="U52" s="77"/>
    </row>
    <row r="53" spans="1:21" ht="20.149999999999999" thickBot="1" x14ac:dyDescent="0.45">
      <c r="A53" s="35" t="s">
        <v>67</v>
      </c>
      <c r="B53" s="36">
        <f>ROUNDUP(B47*2/3,0)</f>
        <v>28</v>
      </c>
      <c r="C53" s="75"/>
      <c r="D53" s="75"/>
      <c r="E53" s="76"/>
      <c r="F53" s="77"/>
      <c r="G53" s="75"/>
      <c r="H53" s="76"/>
      <c r="I53" s="79"/>
      <c r="J53" s="78"/>
      <c r="K53" s="76"/>
      <c r="L53" s="77"/>
      <c r="M53" s="75"/>
      <c r="N53" s="76"/>
      <c r="O53" s="79"/>
      <c r="P53" s="78"/>
      <c r="Q53" s="76"/>
      <c r="R53" s="77"/>
      <c r="S53" s="75"/>
      <c r="T53" s="76"/>
      <c r="U53" s="77"/>
    </row>
    <row r="54" spans="1:21" ht="15.45" x14ac:dyDescent="0.4">
      <c r="A54" s="37" t="s">
        <v>26</v>
      </c>
      <c r="B54" s="159">
        <f>ROUNDUP(B49*0.25,0)</f>
        <v>9</v>
      </c>
      <c r="C54" s="81"/>
      <c r="D54" s="81"/>
      <c r="E54" s="82"/>
      <c r="F54" s="77"/>
      <c r="G54" s="75"/>
      <c r="H54" s="76"/>
      <c r="I54" s="79"/>
      <c r="J54" s="78"/>
      <c r="K54" s="76"/>
      <c r="L54" s="77"/>
      <c r="M54" s="75"/>
      <c r="N54" s="76"/>
      <c r="O54" s="79"/>
      <c r="P54" s="78"/>
      <c r="Q54" s="76"/>
      <c r="R54" s="77"/>
      <c r="S54" s="75"/>
      <c r="T54" s="76"/>
      <c r="U54" s="77"/>
    </row>
    <row r="55" spans="1:21" ht="15.9" thickBot="1" x14ac:dyDescent="0.45">
      <c r="A55" s="40" t="s">
        <v>119</v>
      </c>
      <c r="B55" s="86">
        <f>ROUNDUP(B47*1/3,0)</f>
        <v>14</v>
      </c>
      <c r="C55" s="64"/>
      <c r="D55" s="64"/>
      <c r="E55" s="61"/>
      <c r="F55" s="62"/>
      <c r="G55" s="64"/>
      <c r="H55" s="61"/>
      <c r="I55" s="63"/>
      <c r="J55" s="60"/>
      <c r="K55" s="61"/>
      <c r="L55" s="62"/>
      <c r="M55" s="64"/>
      <c r="N55" s="61"/>
      <c r="O55" s="63"/>
      <c r="P55" s="60"/>
      <c r="Q55" s="61"/>
      <c r="R55" s="62"/>
      <c r="S55" s="64"/>
      <c r="T55" s="61"/>
      <c r="U55" s="62"/>
    </row>
    <row r="56" spans="1:21" ht="15.45" x14ac:dyDescent="0.4">
      <c r="A56" s="40" t="s">
        <v>62</v>
      </c>
      <c r="B56" s="45">
        <f>COUNTIF(C5:C55,"E")</f>
        <v>8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</row>
    <row r="57" spans="1:21" ht="15.9" thickBot="1" x14ac:dyDescent="0.45">
      <c r="A57" s="41" t="s">
        <v>63</v>
      </c>
      <c r="B57" s="43">
        <f>COUNTIF(C5:C55,"U")</f>
        <v>1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1"/>
    </row>
    <row r="58" spans="1:21" ht="15.9" thickBot="1" x14ac:dyDescent="0.45">
      <c r="A58" s="4"/>
      <c r="B58" s="4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1"/>
    </row>
    <row r="59" spans="1:21" ht="15.9" thickBot="1" x14ac:dyDescent="0.45">
      <c r="A59" s="4"/>
      <c r="B59" s="4"/>
      <c r="C59" s="48">
        <f>COUNTIF(A5:A35,"*")</f>
        <v>31</v>
      </c>
      <c r="D59" s="48">
        <f>COUNTIF(D5:D55,"P")</f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9" thickBot="1" x14ac:dyDescent="0.45">
      <c r="A60" s="1"/>
      <c r="B60" s="4"/>
      <c r="C60" s="162"/>
      <c r="D60" s="162"/>
      <c r="E60" s="163"/>
      <c r="F60" s="228" t="s">
        <v>18</v>
      </c>
      <c r="G60" s="226"/>
      <c r="H60" s="227"/>
      <c r="I60" s="228" t="s">
        <v>22</v>
      </c>
      <c r="J60" s="226"/>
      <c r="K60" s="227"/>
      <c r="L60" s="228" t="s">
        <v>23</v>
      </c>
      <c r="M60" s="226"/>
      <c r="N60" s="227"/>
      <c r="O60" s="228" t="s">
        <v>24</v>
      </c>
      <c r="P60" s="226"/>
      <c r="Q60" s="227"/>
      <c r="R60" s="228" t="s">
        <v>25</v>
      </c>
      <c r="S60" s="226"/>
      <c r="T60" s="227"/>
      <c r="U60" s="1"/>
    </row>
    <row r="61" spans="1:21" ht="19.75" x14ac:dyDescent="0.4">
      <c r="C61" s="50">
        <f>COUNTIF(D5:D55,"P")</f>
        <v>0</v>
      </c>
      <c r="D61" s="50">
        <f>COUNTIF(E5:E55,"*")</f>
        <v>0</v>
      </c>
      <c r="E61" s="51">
        <f>COUNTIF(F5:F55,"*")</f>
        <v>0</v>
      </c>
      <c r="F61" s="217" t="s">
        <v>0</v>
      </c>
      <c r="G61" s="218"/>
      <c r="H61" s="26">
        <f>COUNTIF(G5:G55,"*")</f>
        <v>0</v>
      </c>
      <c r="I61" s="219" t="s">
        <v>0</v>
      </c>
      <c r="J61" s="218"/>
      <c r="K61" s="26">
        <f>COUNTIF(J5:J55,"*")</f>
        <v>0</v>
      </c>
      <c r="L61" s="219" t="s">
        <v>0</v>
      </c>
      <c r="M61" s="218"/>
      <c r="N61" s="26">
        <f>COUNTIF(M5:M55,"*")</f>
        <v>1</v>
      </c>
      <c r="O61" s="219" t="s">
        <v>0</v>
      </c>
      <c r="P61" s="218"/>
      <c r="Q61" s="26">
        <f>COUNTIF(P5:P55,"*")</f>
        <v>0</v>
      </c>
      <c r="R61" s="219" t="s">
        <v>0</v>
      </c>
      <c r="S61" s="218"/>
      <c r="T61" s="26">
        <f>COUNTIF(S5:S55,"*")</f>
        <v>0</v>
      </c>
      <c r="U61" s="1"/>
    </row>
    <row r="62" spans="1:21" ht="19.75" x14ac:dyDescent="0.4">
      <c r="C62" s="24">
        <f>ROUNDUP(B47*(1/2),0)</f>
        <v>21</v>
      </c>
      <c r="D62" s="24">
        <f t="shared" ref="D62:E62" si="0">ROUNDUP(D61*(1/3),0)</f>
        <v>0</v>
      </c>
      <c r="E62" s="38">
        <f t="shared" si="0"/>
        <v>0</v>
      </c>
      <c r="F62" s="220" t="s">
        <v>1</v>
      </c>
      <c r="G62" s="221"/>
      <c r="H62" s="27">
        <f>COUNTIF(H5:H55,"*")</f>
        <v>0</v>
      </c>
      <c r="I62" s="222" t="s">
        <v>1</v>
      </c>
      <c r="J62" s="221"/>
      <c r="K62" s="27">
        <f>COUNTIF(K5:K55,"*")</f>
        <v>0</v>
      </c>
      <c r="L62" s="222" t="s">
        <v>1</v>
      </c>
      <c r="M62" s="221"/>
      <c r="N62" s="27">
        <f>COUNTIF(N5:N55,"*")</f>
        <v>0</v>
      </c>
      <c r="O62" s="222" t="s">
        <v>1</v>
      </c>
      <c r="P62" s="221"/>
      <c r="Q62" s="27">
        <f>COUNTIF(Q5:Q55,"*")</f>
        <v>0</v>
      </c>
      <c r="R62" s="222" t="s">
        <v>1</v>
      </c>
      <c r="S62" s="221"/>
      <c r="T62" s="27">
        <f>COUNTIF(T5:T55,"*")</f>
        <v>0</v>
      </c>
      <c r="U62" s="1"/>
    </row>
    <row r="63" spans="1:21" ht="20.149999999999999" thickBot="1" x14ac:dyDescent="0.45">
      <c r="C63" s="24">
        <f>ROUNDDOWN(C61/2,0)+1</f>
        <v>1</v>
      </c>
      <c r="D63" s="24">
        <f>ROUNDDOWN(D61/2,0)+1</f>
        <v>1</v>
      </c>
      <c r="E63" s="38">
        <f t="shared" ref="E63" si="1">ROUNDDOWN(E61/2,0)+1</f>
        <v>1</v>
      </c>
      <c r="F63" s="212" t="s">
        <v>2</v>
      </c>
      <c r="G63" s="213"/>
      <c r="H63" s="28">
        <f>COUNTIF(I5:I55,"*")</f>
        <v>0</v>
      </c>
      <c r="I63" s="214" t="s">
        <v>2</v>
      </c>
      <c r="J63" s="213"/>
      <c r="K63" s="28">
        <f>COUNTIF(L5:L55,"*")</f>
        <v>0</v>
      </c>
      <c r="L63" s="214" t="s">
        <v>2</v>
      </c>
      <c r="M63" s="213"/>
      <c r="N63" s="28">
        <f>COUNTIF(O5:O55,"*")</f>
        <v>0</v>
      </c>
      <c r="O63" s="214" t="s">
        <v>2</v>
      </c>
      <c r="P63" s="213"/>
      <c r="Q63" s="28">
        <f>COUNTIF(R5:R55,"*")</f>
        <v>0</v>
      </c>
      <c r="R63" s="214" t="s">
        <v>2</v>
      </c>
      <c r="S63" s="213"/>
      <c r="T63" s="28">
        <f>COUNTIF(U5:U55,"*")</f>
        <v>0</v>
      </c>
      <c r="U63" s="1"/>
    </row>
    <row r="64" spans="1:21" ht="20.149999999999999" thickBot="1" x14ac:dyDescent="0.45">
      <c r="C64" s="36">
        <f t="shared" ref="C64:E64" si="2">ROUNDUP(C61*2/3,0)</f>
        <v>0</v>
      </c>
      <c r="D64" s="36">
        <f t="shared" si="2"/>
        <v>0</v>
      </c>
      <c r="E64" s="83">
        <f t="shared" si="2"/>
        <v>0</v>
      </c>
      <c r="F64" s="215" t="s">
        <v>19</v>
      </c>
      <c r="G64" s="216"/>
      <c r="H64" s="29" t="str">
        <f>IF(H61&gt;H62,"PASS","FAIL")</f>
        <v>FAIL</v>
      </c>
      <c r="I64" s="215" t="s">
        <v>19</v>
      </c>
      <c r="J64" s="216"/>
      <c r="K64" s="29" t="str">
        <f>IF(K61&gt;K62,"PASS","FAIL")</f>
        <v>FAIL</v>
      </c>
      <c r="L64" s="215" t="s">
        <v>19</v>
      </c>
      <c r="M64" s="216"/>
      <c r="N64" s="29" t="str">
        <f>IF(N61&gt;N62,"PASS","FAIL")</f>
        <v>PASS</v>
      </c>
      <c r="O64" s="215" t="s">
        <v>19</v>
      </c>
      <c r="P64" s="216"/>
      <c r="Q64" s="29" t="str">
        <f>IF(Q61&gt;Q62,"PASS","FAIL")</f>
        <v>FAIL</v>
      </c>
      <c r="R64" s="215" t="s">
        <v>19</v>
      </c>
      <c r="S64" s="216"/>
      <c r="T64" s="29" t="str">
        <f>IF(T61&gt;T62,"PASS","FAIL")</f>
        <v>FAIL</v>
      </c>
      <c r="U64" s="1"/>
    </row>
    <row r="65" spans="3:21" ht="20.149999999999999" thickBot="1" x14ac:dyDescent="0.45">
      <c r="C65" s="36">
        <f>ROUNDUP(C59*2/3,0)</f>
        <v>21</v>
      </c>
      <c r="D65" s="36">
        <f t="shared" ref="D65:E65" si="3">ROUNDUP(D59*2/3,0)</f>
        <v>0</v>
      </c>
      <c r="E65" s="83">
        <f t="shared" si="3"/>
        <v>0</v>
      </c>
      <c r="F65" s="223" t="s">
        <v>21</v>
      </c>
      <c r="G65" s="224"/>
      <c r="H65" s="225"/>
      <c r="I65" s="223" t="s">
        <v>21</v>
      </c>
      <c r="J65" s="224"/>
      <c r="K65" s="225"/>
      <c r="L65" s="223" t="s">
        <v>21</v>
      </c>
      <c r="M65" s="224"/>
      <c r="N65" s="225"/>
      <c r="O65" s="223" t="s">
        <v>21</v>
      </c>
      <c r="P65" s="224"/>
      <c r="Q65" s="225"/>
      <c r="R65" s="223" t="s">
        <v>21</v>
      </c>
      <c r="S65" s="224"/>
      <c r="T65" s="225"/>
      <c r="U65" s="1"/>
    </row>
    <row r="66" spans="3:21" ht="15.9" thickBot="1" x14ac:dyDescent="0.45">
      <c r="C66" s="159">
        <f t="shared" ref="C66:E67" si="4">ROUNDUP(C61*0.25,0)</f>
        <v>0</v>
      </c>
      <c r="D66" s="159">
        <f t="shared" si="4"/>
        <v>0</v>
      </c>
      <c r="E66" s="160">
        <f t="shared" si="4"/>
        <v>0</v>
      </c>
      <c r="F66" s="226" t="s">
        <v>20</v>
      </c>
      <c r="G66" s="226"/>
      <c r="H66" s="227"/>
      <c r="I66" s="228" t="s">
        <v>20</v>
      </c>
      <c r="J66" s="226"/>
      <c r="K66" s="227"/>
      <c r="L66" s="228" t="s">
        <v>20</v>
      </c>
      <c r="M66" s="226"/>
      <c r="N66" s="227"/>
      <c r="O66" s="228" t="s">
        <v>20</v>
      </c>
      <c r="P66" s="226"/>
      <c r="Q66" s="227"/>
      <c r="R66" s="228" t="s">
        <v>20</v>
      </c>
      <c r="S66" s="226"/>
      <c r="T66" s="227"/>
      <c r="U66" s="1"/>
    </row>
    <row r="67" spans="3:21" ht="15.45" x14ac:dyDescent="0.4">
      <c r="C67" s="86">
        <f t="shared" si="4"/>
        <v>6</v>
      </c>
      <c r="D67" s="86">
        <f t="shared" si="4"/>
        <v>0</v>
      </c>
      <c r="E67" s="87">
        <f t="shared" si="4"/>
        <v>0</v>
      </c>
      <c r="F67" s="217" t="s">
        <v>0</v>
      </c>
      <c r="G67" s="218"/>
      <c r="H67" s="26">
        <f>COUNTIF(G5:G55,"*")</f>
        <v>0</v>
      </c>
      <c r="I67" s="219" t="s">
        <v>0</v>
      </c>
      <c r="J67" s="218"/>
      <c r="K67" s="26">
        <f>COUNTIF(J5:J55,"*")</f>
        <v>0</v>
      </c>
      <c r="L67" s="219" t="s">
        <v>0</v>
      </c>
      <c r="M67" s="218"/>
      <c r="N67" s="26">
        <f>COUNTIF(M5:M55,"*")</f>
        <v>1</v>
      </c>
      <c r="O67" s="219" t="s">
        <v>0</v>
      </c>
      <c r="P67" s="218"/>
      <c r="Q67" s="26">
        <f>COUNTIF(P5:P55,"*")</f>
        <v>0</v>
      </c>
      <c r="R67" s="219" t="s">
        <v>0</v>
      </c>
      <c r="S67" s="218"/>
      <c r="T67" s="26">
        <f>COUNTIF(S5:S55,"*")</f>
        <v>0</v>
      </c>
      <c r="U67" s="1"/>
    </row>
    <row r="68" spans="3:21" ht="15.45" x14ac:dyDescent="0.4">
      <c r="C68" s="45">
        <f>COUNTIF(D5:D58,"E")</f>
        <v>0</v>
      </c>
      <c r="D68" s="45">
        <f>COUNTIF(E5:E58,"E")</f>
        <v>0</v>
      </c>
      <c r="E68" s="44">
        <f>COUNTIF(F5:F58,"E")</f>
        <v>0</v>
      </c>
      <c r="F68" s="220" t="s">
        <v>1</v>
      </c>
      <c r="G68" s="221"/>
      <c r="H68" s="27">
        <f>COUNTIF(H5:H55,"*")</f>
        <v>0</v>
      </c>
      <c r="I68" s="222" t="s">
        <v>1</v>
      </c>
      <c r="J68" s="221"/>
      <c r="K68" s="27">
        <f>COUNTIF(K5:K55,"*")</f>
        <v>0</v>
      </c>
      <c r="L68" s="222" t="s">
        <v>1</v>
      </c>
      <c r="M68" s="221"/>
      <c r="N68" s="27">
        <f>COUNTIF(N5:N55,"*")</f>
        <v>0</v>
      </c>
      <c r="O68" s="222" t="s">
        <v>1</v>
      </c>
      <c r="P68" s="221"/>
      <c r="Q68" s="27">
        <f>COUNTIF(Q5:Q55,"*")</f>
        <v>0</v>
      </c>
      <c r="R68" s="222" t="s">
        <v>1</v>
      </c>
      <c r="S68" s="221"/>
      <c r="T68" s="27">
        <f>COUNTIF(T5:T55,"*")</f>
        <v>0</v>
      </c>
      <c r="U68" s="1"/>
    </row>
    <row r="69" spans="3:21" ht="15.9" thickBot="1" x14ac:dyDescent="0.45">
      <c r="C69" s="43">
        <f>COUNTIF(D5:D59,"U")</f>
        <v>0</v>
      </c>
      <c r="D69" s="43">
        <f>COUNTIF(E5:E59,"U")</f>
        <v>0</v>
      </c>
      <c r="E69" s="42">
        <f>COUNTIF(F5:F59,"U")</f>
        <v>0</v>
      </c>
      <c r="F69" s="212" t="s">
        <v>2</v>
      </c>
      <c r="G69" s="213"/>
      <c r="H69" s="28">
        <f>COUNTIF(I5:I55,"*")</f>
        <v>0</v>
      </c>
      <c r="I69" s="214" t="s">
        <v>2</v>
      </c>
      <c r="J69" s="213"/>
      <c r="K69" s="28">
        <f>COUNTIF(L5:L55,"*")</f>
        <v>0</v>
      </c>
      <c r="L69" s="214" t="s">
        <v>2</v>
      </c>
      <c r="M69" s="213"/>
      <c r="N69" s="28">
        <f>COUNTIF(O5:O55,"*")</f>
        <v>0</v>
      </c>
      <c r="O69" s="214" t="s">
        <v>2</v>
      </c>
      <c r="P69" s="213"/>
      <c r="Q69" s="28">
        <f>COUNTIF(R5:R55,"*")</f>
        <v>0</v>
      </c>
      <c r="R69" s="214" t="s">
        <v>2</v>
      </c>
      <c r="S69" s="213"/>
      <c r="T69" s="28">
        <f>COUNTIF(U5:U55,"*")</f>
        <v>0</v>
      </c>
      <c r="U69" s="1"/>
    </row>
    <row r="70" spans="3:21" ht="15.9" thickBot="1" x14ac:dyDescent="0.45">
      <c r="C70" s="4"/>
      <c r="D70" s="4"/>
      <c r="E70" s="1"/>
      <c r="F70" s="215" t="s">
        <v>19</v>
      </c>
      <c r="G70" s="216"/>
      <c r="H70" s="29" t="str">
        <f>IF(H67&gt;=((H67+H68)*(2/3)),"PASS","FAIL")</f>
        <v>PASS</v>
      </c>
      <c r="I70" s="215" t="s">
        <v>19</v>
      </c>
      <c r="J70" s="216"/>
      <c r="K70" s="29" t="str">
        <f>IF(K67&gt;=((K67+K68)*(2/3)),"PASS","FAIL")</f>
        <v>PASS</v>
      </c>
      <c r="L70" s="215" t="s">
        <v>19</v>
      </c>
      <c r="M70" s="216"/>
      <c r="N70" s="29" t="str">
        <f>IF(N67&gt;=((N67+N68)*(2/3)),"PASS","FAIL")</f>
        <v>PASS</v>
      </c>
      <c r="O70" s="215" t="s">
        <v>19</v>
      </c>
      <c r="P70" s="216"/>
      <c r="Q70" s="29" t="str">
        <f>IF(Q67&gt;=((Q67+Q68)*(2/3)),"PASS","FAIL")</f>
        <v>PASS</v>
      </c>
      <c r="R70" s="215" t="s">
        <v>19</v>
      </c>
      <c r="S70" s="216"/>
      <c r="T70" s="29" t="str">
        <f>IF(T67&gt;=((T67+T68)*(2/3)),"PASS","FAIL")</f>
        <v>PASS</v>
      </c>
      <c r="U70" s="1"/>
    </row>
  </sheetData>
  <sortState ref="A5:B46">
    <sortCondition ref="A5:A46"/>
  </sortState>
  <mergeCells count="64">
    <mergeCell ref="R60:T60"/>
    <mergeCell ref="B1:L1"/>
    <mergeCell ref="C2:F3"/>
    <mergeCell ref="G2:U2"/>
    <mergeCell ref="G3:I3"/>
    <mergeCell ref="J3:L3"/>
    <mergeCell ref="M3:O3"/>
    <mergeCell ref="P3:R3"/>
    <mergeCell ref="S3:U3"/>
    <mergeCell ref="A4:B4"/>
    <mergeCell ref="F60:H60"/>
    <mergeCell ref="I60:K60"/>
    <mergeCell ref="L60:N60"/>
    <mergeCell ref="O60:Q60"/>
    <mergeCell ref="F62:G62"/>
    <mergeCell ref="I62:J62"/>
    <mergeCell ref="L62:M62"/>
    <mergeCell ref="O62:P62"/>
    <mergeCell ref="R62:S62"/>
    <mergeCell ref="F61:G61"/>
    <mergeCell ref="I61:J61"/>
    <mergeCell ref="L61:M61"/>
    <mergeCell ref="O61:P61"/>
    <mergeCell ref="R61:S61"/>
    <mergeCell ref="F64:G64"/>
    <mergeCell ref="I64:J64"/>
    <mergeCell ref="L64:M64"/>
    <mergeCell ref="O64:P64"/>
    <mergeCell ref="R64:S64"/>
    <mergeCell ref="F63:G63"/>
    <mergeCell ref="I63:J63"/>
    <mergeCell ref="L63:M63"/>
    <mergeCell ref="O63:P63"/>
    <mergeCell ref="R63:S63"/>
    <mergeCell ref="F66:H66"/>
    <mergeCell ref="I66:K66"/>
    <mergeCell ref="L66:N66"/>
    <mergeCell ref="O66:Q66"/>
    <mergeCell ref="R66:T66"/>
    <mergeCell ref="F65:H65"/>
    <mergeCell ref="I65:K65"/>
    <mergeCell ref="L65:N65"/>
    <mergeCell ref="O65:Q65"/>
    <mergeCell ref="R65:T65"/>
    <mergeCell ref="F68:G68"/>
    <mergeCell ref="I68:J68"/>
    <mergeCell ref="L68:M68"/>
    <mergeCell ref="O68:P68"/>
    <mergeCell ref="R68:S68"/>
    <mergeCell ref="F67:G67"/>
    <mergeCell ref="I67:J67"/>
    <mergeCell ref="L67:M67"/>
    <mergeCell ref="O67:P67"/>
    <mergeCell ref="R67:S67"/>
    <mergeCell ref="F70:G70"/>
    <mergeCell ref="I70:J70"/>
    <mergeCell ref="L70:M70"/>
    <mergeCell ref="O70:P70"/>
    <mergeCell ref="R70:S70"/>
    <mergeCell ref="F69:G69"/>
    <mergeCell ref="I69:J69"/>
    <mergeCell ref="L69:M69"/>
    <mergeCell ref="O69:P69"/>
    <mergeCell ref="R69:S69"/>
  </mergeCells>
  <conditionalFormatting sqref="I5">
    <cfRule type="expression" dxfId="21" priority="1">
      <formula>"if(E6=""PV"",IF(H6=""*""),1,0)"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4-18-2018</vt:lpstr>
      <vt:lpstr>4-11-2018</vt:lpstr>
      <vt:lpstr>4-4-2018</vt:lpstr>
      <vt:lpstr>3-28-2018 </vt:lpstr>
      <vt:lpstr>3-14-2018</vt:lpstr>
      <vt:lpstr>3-7-2018</vt:lpstr>
      <vt:lpstr>2-28-2018</vt:lpstr>
      <vt:lpstr>2-21-2018</vt:lpstr>
      <vt:lpstr>2-14-2018</vt:lpstr>
      <vt:lpstr>2-7-2018</vt:lpstr>
      <vt:lpstr>1-31-2018</vt:lpstr>
      <vt:lpstr>1-24-2017 </vt:lpstr>
      <vt:lpstr>1-17-2017</vt:lpstr>
      <vt:lpstr>12-6-2017</vt:lpstr>
      <vt:lpstr>11-29-2017</vt:lpstr>
      <vt:lpstr>11-01-2017</vt:lpstr>
      <vt:lpstr>10-25-2017 </vt:lpstr>
      <vt:lpstr>10-18-2017</vt:lpstr>
      <vt:lpstr>10-11-2017</vt:lpstr>
      <vt:lpstr>10-4-2017</vt:lpstr>
      <vt:lpstr>9-27-2017</vt:lpstr>
      <vt:lpstr>9-20-2017</vt:lpstr>
      <vt:lpstr>9-13-2017</vt:lpstr>
      <vt:lpstr>9-6-2017</vt:lpstr>
      <vt:lpstr>8-30-2017</vt:lpstr>
      <vt:lpstr>8-23-2017</vt:lpstr>
      <vt:lpstr>5-3-2017 </vt:lpstr>
      <vt:lpstr>4-26-2017</vt:lpstr>
      <vt:lpstr>4-19-2017</vt:lpstr>
      <vt:lpstr>Senate Roll Call Template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Adrienne Meuse</dc:creator>
  <cp:lastModifiedBy>Buchanan-Spachek, Johny</cp:lastModifiedBy>
  <dcterms:created xsi:type="dcterms:W3CDTF">2015-02-15T20:49:41Z</dcterms:created>
  <dcterms:modified xsi:type="dcterms:W3CDTF">2018-10-23T16:05:29Z</dcterms:modified>
</cp:coreProperties>
</file>